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0485" activeTab="0"/>
  </bookViews>
  <sheets>
    <sheet name="НП маг 1,9 ПБ 20 зао" sheetId="1" r:id="rId1"/>
    <sheet name="Семестр маг 1,9 ПБ 20" sheetId="2" r:id="rId2"/>
  </sheets>
  <definedNames>
    <definedName name="_xlnm.Print_Area" localSheetId="0">'НП маг 1,9 ПБ 20 зао'!$A$1:$BI$88</definedName>
    <definedName name="_xlnm.Print_Area" localSheetId="1">'Семестр маг 1,9 ПБ 20'!#REF!</definedName>
  </definedNames>
  <calcPr fullCalcOnLoad="1"/>
</workbook>
</file>

<file path=xl/sharedStrings.xml><?xml version="1.0" encoding="utf-8"?>
<sst xmlns="http://schemas.openxmlformats.org/spreadsheetml/2006/main" count="325" uniqueCount="223">
  <si>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</si>
  <si>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</si>
  <si>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</si>
  <si>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(прийому  2020 року)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</si>
  <si>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</si>
  <si>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</si>
  <si>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</si>
  <si>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</si>
  <si>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</si>
  <si>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</si>
  <si>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</si>
  <si>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</si>
  <si>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</si>
  <si>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</si>
  <si>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</si>
  <si>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</si>
  <si>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</si>
  <si>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</si>
  <si>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</si>
  <si>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</si>
  <si>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</si>
  <si>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</si>
  <si>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</si>
  <si>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</si>
  <si>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</si>
  <si>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</si>
  <si>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</si>
  <si>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</si>
  <si>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</si>
  <si>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</si>
  <si>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</si>
  <si>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</si>
  <si>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</si>
  <si>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</si>
  <si>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</si>
  <si>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</si>
  <si>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</si>
  <si>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</si>
  <si>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</si>
  <si>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</si>
  <si>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</si>
  <si>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</si>
  <si>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</si>
  <si>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</si>
  <si>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</si>
  <si>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</si>
  <si>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</si>
  <si>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</si>
  <si>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</si>
  <si>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</si>
  <si>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</si>
  <si>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</si>
  <si>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</si>
  <si>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</si>
  <si>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</si>
  <si>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</si>
  <si>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</si>
  <si>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</si>
  <si>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</si>
  <si>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</si>
  <si>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</si>
  <si>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</si>
  <si>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</si>
  <si>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</si>
  <si>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</si>
  <si>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</si>
  <si>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</si>
  <si>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</si>
  <si>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</si>
  <si>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</si>
  <si>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</si>
  <si>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</si>
  <si>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</si>
  <si>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</si>
  <si>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</si>
  <si>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</si>
  <si>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</si>
  <si>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</si>
  <si>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</si>
  <si>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</si>
  <si>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</si>
  <si>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</si>
  <si>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</si>
  <si>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</si>
  <si>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Наукова робота за темою магістерської дисертації</t>
  </si>
  <si>
    <t>ЗО6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</si>
  <si>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</si>
  <si>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</si>
  <si>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</si>
  <si>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ПО2</t>
  </si>
  <si>
    <t>ПО3</t>
  </si>
  <si>
    <t>ПО4</t>
  </si>
  <si>
    <t>ПВ2</t>
  </si>
  <si>
    <t>ПО6</t>
  </si>
  <si>
    <t>Науково-дослідна практика</t>
  </si>
  <si>
    <t>ПО7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</si>
  <si>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</si>
  <si>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</si>
  <si>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</si>
  <si>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</si>
  <si>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</si>
  <si>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</si>
  <si>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</si>
  <si>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</si>
  <si>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ПВ6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</si>
  <si>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</si>
  <si>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</si>
  <si>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</si>
  <si>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</si>
  <si>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</si>
  <si>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</si>
  <si>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</si>
  <si>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</si>
  <si>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</si>
  <si>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ПО8</t>
  </si>
  <si>
    <t>Практикум іншомовного наукового спілкування</t>
  </si>
  <si>
    <t>Д/В</t>
  </si>
  <si>
    <t>д/в</t>
  </si>
  <si>
    <t>Виконання магістерської дисертації</t>
  </si>
  <si>
    <t>Д</t>
  </si>
  <si>
    <t>Виконання магістерської дисертації  та випускна атестація.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</si>
  <si>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</si>
  <si>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</si>
  <si>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</si>
  <si>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</si>
  <si>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</si>
  <si>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за освітньо-науковою програмою ( спеціалізацією)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</si>
  <si>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</si>
  <si>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</si>
  <si>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</si>
  <si>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ЗАТВЕРДЖЕНО</t>
  </si>
  <si>
    <t>Вченою радою</t>
  </si>
  <si>
    <t>Голова  Вченої ради</t>
  </si>
  <si>
    <t>Михайло ІЛЬЧЕНКО</t>
  </si>
  <si>
    <r>
      <t>*</t>
    </r>
    <r>
      <rPr>
        <sz val="16"/>
        <rFont val="Arial"/>
        <family val="2"/>
      </rPr>
      <t xml:space="preserve"> За вибором НМК (з урахуванням можливостей формування потоків)</t>
    </r>
  </si>
  <si>
    <t>Розробка стартап-проектів</t>
  </si>
  <si>
    <t>Педагогіка вищої школи</t>
  </si>
  <si>
    <t>Сучасна теорія управління</t>
  </si>
  <si>
    <t xml:space="preserve">Розподіл кредитних модулів за семестрами </t>
  </si>
  <si>
    <t>151 Автоматизація та комп'ютерно-інтегровані технології</t>
  </si>
  <si>
    <t>Найменування кредитних модулів</t>
  </si>
  <si>
    <t>Вид контролю</t>
  </si>
  <si>
    <t>залік</t>
  </si>
  <si>
    <t>1,2,3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</si>
  <si>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</si>
  <si>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</si>
  <si>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</si>
  <si>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Приладобудівний</t>
  </si>
  <si>
    <t>приладобудування</t>
  </si>
  <si>
    <t>Магістр з автоматизації та комп'ютерно-інтегрованих технологій</t>
  </si>
  <si>
    <t xml:space="preserve">Інтелектуальна власність та патентознавство </t>
  </si>
  <si>
    <t>Інформативність фізичних процесів</t>
  </si>
  <si>
    <t>Курсова робота з інформативності фізичних процесів</t>
  </si>
  <si>
    <t>Комп'ютерні дослідження засобів вимірювання</t>
  </si>
  <si>
    <t>Інформаційні технології  у галузі ресурсозаощадження</t>
  </si>
  <si>
    <t>ПО5</t>
  </si>
  <si>
    <t>Планування експерименту</t>
  </si>
  <si>
    <t>Освітні компоненти  1 Ф-Каталогу</t>
  </si>
  <si>
    <t>Освітній компонент  2 Ф-Каталогу</t>
  </si>
  <si>
    <t>Освітній компонент  3 Ф-Каталогу</t>
  </si>
  <si>
    <t>Освітній компонент  4 Ф-Каталогу</t>
  </si>
  <si>
    <t>Освітній компонент  5 Ф-Каталогу</t>
  </si>
  <si>
    <t>Освітній компонент  6 Ф-Каталогу</t>
  </si>
  <si>
    <t>Освітній компонент  7 Ф-Каталогу</t>
  </si>
  <si>
    <t>1 рік 9 місяців</t>
  </si>
  <si>
    <t>Магістр (ОНП)</t>
  </si>
  <si>
    <t>о/в</t>
  </si>
  <si>
    <t>Кредитів</t>
  </si>
  <si>
    <t xml:space="preserve">Практикум іншомовного наукового спілкування - 1 </t>
  </si>
  <si>
    <t>о</t>
  </si>
  <si>
    <t>Наукова робота за темою магістерської дисертації - 1. Основи наукових досліджень</t>
  </si>
  <si>
    <t>екзамен</t>
  </si>
  <si>
    <t>КР з інформативності фізичних процесів</t>
  </si>
  <si>
    <t>Практикум іншомовного наукового спілкування - 1</t>
  </si>
  <si>
    <t>Наукова робота за темою магістерської дисертації - 2. Науково-дослідна робота за темою магістерської дисертації</t>
  </si>
  <si>
    <t>Методи оптимізації інформаційно-вимірювальних систем</t>
  </si>
  <si>
    <t>в</t>
  </si>
  <si>
    <t>Основи мікро- та нанотехнологій</t>
  </si>
  <si>
    <t>Комп'ютерні технології прийняття рішень</t>
  </si>
  <si>
    <t>Основи  інженерного експерименту</t>
  </si>
  <si>
    <t>Об'єктно-орієнтоване програмування</t>
  </si>
  <si>
    <t>Випробування приладів</t>
  </si>
  <si>
    <t>Нові інформаційно-вимірювальні технології</t>
  </si>
  <si>
    <t>Моделювання інформаційно-вимірювальних систем</t>
  </si>
  <si>
    <t>Основи ресурсозаощадження</t>
  </si>
  <si>
    <t>Інформаційні системи</t>
  </si>
  <si>
    <t xml:space="preserve">Інтелектуальні  технології </t>
  </si>
  <si>
    <t>Новітні системи та технології</t>
  </si>
  <si>
    <t>Ваговимірювальна техніка</t>
  </si>
  <si>
    <t>Практикум іншомовного наукового спілкування -2</t>
  </si>
  <si>
    <t>Математичні методи оптимізації</t>
  </si>
  <si>
    <t>Об'єктні моделі в програмуванні та проектуванні комп'ютерно-інтегрованих систем</t>
  </si>
  <si>
    <t>Методи практичної оптимізації</t>
  </si>
  <si>
    <t>Наукові дослідження в галузі автоматизації та приладобудування</t>
  </si>
  <si>
    <t>Еталони фізичних величин</t>
  </si>
  <si>
    <t>Метрологічне забезпечення наукових досліджень</t>
  </si>
  <si>
    <t>1 За</t>
  </si>
  <si>
    <t>Завідувач кафедри ПБ</t>
  </si>
  <si>
    <t>Юрій КИРИЧУК</t>
  </si>
  <si>
    <t>ЗО5</t>
  </si>
  <si>
    <t>ПО9</t>
  </si>
  <si>
    <t>ПВ7</t>
  </si>
  <si>
    <t>Програмування комп'ютерних систем</t>
  </si>
  <si>
    <t>П10</t>
  </si>
  <si>
    <t>Інтелектуальні вимірювальні комплекси параметрів руху</t>
  </si>
  <si>
    <t>Інтелектуальні вимірювальні системи контролю параметрів вібрації</t>
  </si>
  <si>
    <t>Анатолій ЖУЧЕНКО</t>
  </si>
  <si>
    <t>Григорій ТИМЧИК</t>
  </si>
  <si>
    <t>Основи інженерії та технології сталого розвитку</t>
  </si>
  <si>
    <t>КР</t>
  </si>
  <si>
    <t>3 ек + 6 Зал</t>
  </si>
  <si>
    <t>Всьогь за рік: 6 Екз + 9 зал + 1 КР = 16 (Max 16)</t>
  </si>
  <si>
    <t>3 Ек + 5 Зал</t>
  </si>
  <si>
    <t>Всьогь за рік: 3 Екз + 6 зал = 9 (Max 16)</t>
  </si>
  <si>
    <t>заочна</t>
  </si>
  <si>
    <t>Розподіл аудиторних годин  за курсами і семестрами</t>
  </si>
  <si>
    <t>ЗО7</t>
  </si>
  <si>
    <t>Математичне моделювання систем і процесів</t>
  </si>
  <si>
    <t>Основи автоматизації технологічних процесів</t>
  </si>
  <si>
    <t>3 Ек + 4 Зал + 1 КР</t>
  </si>
  <si>
    <t>9 Ек + 16 Зал + 1КР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</si>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</sst>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6"/>
      <color indexed="9"/>
      <name val="Arial"/>
      <family val="2"/>
    </font>
    <font>
      <i/>
      <sz val="14"/>
      <name val="Arial"/>
      <family val="2"/>
    </font>
    <font>
      <sz val="18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20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 style="thick"/>
      <top style="thick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NumberFormat="1" applyFont="1" applyBorder="1" applyAlignment="1" applyProtection="1">
      <alignment horizontal="left" vertical="top"/>
      <protection/>
    </xf>
    <xf numFmtId="0" fontId="15" fillId="0" borderId="0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19" fillId="0" borderId="11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 textRotation="90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textRotation="90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9" fontId="3" fillId="0" borderId="0" xfId="55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6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4" fillId="0" borderId="0" xfId="0" applyNumberFormat="1" applyFont="1" applyBorder="1" applyAlignment="1" applyProtection="1">
      <alignment horizontal="center" vertical="justify" wrapText="1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1" fontId="45" fillId="0" borderId="0" xfId="0" applyNumberFormat="1" applyFont="1" applyBorder="1" applyAlignment="1" applyProtection="1">
      <alignment horizontal="left" vertical="justify" wrapText="1"/>
      <protection/>
    </xf>
    <xf numFmtId="11" fontId="45" fillId="0" borderId="0" xfId="0" applyNumberFormat="1" applyFont="1" applyBorder="1" applyAlignment="1" applyProtection="1">
      <alignment horizontal="left" vertical="justify" wrapText="1"/>
      <protection/>
    </xf>
    <xf numFmtId="0" fontId="44" fillId="0" borderId="0" xfId="0" applyNumberFormat="1" applyFont="1" applyBorder="1" applyAlignment="1" applyProtection="1">
      <alignment horizontal="center" vertical="justify" wrapText="1"/>
      <protection/>
    </xf>
    <xf numFmtId="0" fontId="44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center" vertical="justify"/>
      <protection/>
    </xf>
    <xf numFmtId="0" fontId="37" fillId="0" borderId="0" xfId="0" applyFont="1" applyBorder="1" applyAlignment="1" applyProtection="1">
      <alignment horizontal="center" vertical="justify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left" vertical="justify"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 vertical="justify"/>
      <protection/>
    </xf>
    <xf numFmtId="0" fontId="43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vertical="justify"/>
      <protection/>
    </xf>
    <xf numFmtId="0" fontId="45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vertical="justify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left" vertical="justify"/>
      <protection/>
    </xf>
    <xf numFmtId="0" fontId="45" fillId="0" borderId="0" xfId="0" applyFont="1" applyBorder="1" applyAlignment="1">
      <alignment/>
    </xf>
    <xf numFmtId="0" fontId="44" fillId="0" borderId="0" xfId="0" applyNumberFormat="1" applyFont="1" applyBorder="1" applyAlignment="1" applyProtection="1">
      <alignment horizontal="center" vertical="justify"/>
      <protection/>
    </xf>
    <xf numFmtId="49" fontId="45" fillId="0" borderId="0" xfId="0" applyNumberFormat="1" applyFont="1" applyBorder="1" applyAlignment="1" applyProtection="1">
      <alignment horizontal="center" vertical="justify" wrapText="1"/>
      <protection/>
    </xf>
    <xf numFmtId="0" fontId="44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 applyProtection="1">
      <alignment horizontal="center" vertical="justify" wrapText="1"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49" fontId="49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 horizontal="center"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justify"/>
      <protection/>
    </xf>
    <xf numFmtId="0" fontId="19" fillId="0" borderId="0" xfId="0" applyFont="1" applyBorder="1" applyAlignment="1" applyProtection="1">
      <alignment vertical="justify"/>
      <protection/>
    </xf>
    <xf numFmtId="0" fontId="1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 horizontal="center" vertical="justify" wrapText="1"/>
      <protection/>
    </xf>
    <xf numFmtId="0" fontId="19" fillId="0" borderId="0" xfId="0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 applyProtection="1">
      <alignment horizontal="left" vertical="justify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left"/>
      <protection/>
    </xf>
    <xf numFmtId="0" fontId="22" fillId="0" borderId="21" xfId="0" applyNumberFormat="1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3" fillId="0" borderId="23" xfId="0" applyNumberFormat="1" applyFont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6" xfId="0" applyNumberFormat="1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3" fillId="0" borderId="27" xfId="0" applyNumberFormat="1" applyFont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center" wrapText="1"/>
      <protection/>
    </xf>
    <xf numFmtId="0" fontId="20" fillId="0" borderId="30" xfId="0" applyFont="1" applyBorder="1" applyAlignment="1" applyProtection="1">
      <alignment horizont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3" fillId="0" borderId="28" xfId="0" applyNumberFormat="1" applyFont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3" fillId="0" borderId="36" xfId="0" applyNumberFormat="1" applyFont="1" applyBorder="1" applyAlignment="1" applyProtection="1">
      <alignment horizontal="center"/>
      <protection/>
    </xf>
    <xf numFmtId="0" fontId="3" fillId="0" borderId="37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4" fillId="0" borderId="38" xfId="0" applyFont="1" applyFill="1" applyBorder="1" applyAlignment="1">
      <alignment horizontal="center" vertical="top" shrinkToFit="1"/>
    </xf>
    <xf numFmtId="0" fontId="55" fillId="0" borderId="38" xfId="0" applyFont="1" applyFill="1" applyBorder="1" applyAlignment="1">
      <alignment horizontal="center" vertical="top" shrinkToFit="1"/>
    </xf>
    <xf numFmtId="0" fontId="55" fillId="0" borderId="38" xfId="0" applyFont="1" applyFill="1" applyBorder="1" applyAlignment="1">
      <alignment vertical="top" shrinkToFit="1"/>
    </xf>
    <xf numFmtId="0" fontId="55" fillId="0" borderId="38" xfId="0" applyFont="1" applyFill="1" applyBorder="1" applyAlignment="1">
      <alignment horizontal="center" shrinkToFit="1"/>
    </xf>
    <xf numFmtId="0" fontId="52" fillId="0" borderId="0" xfId="0" applyFont="1" applyFill="1" applyBorder="1" applyAlignment="1">
      <alignment vertical="top" shrinkToFit="1"/>
    </xf>
    <xf numFmtId="0" fontId="52" fillId="0" borderId="0" xfId="0" applyFont="1" applyFill="1" applyBorder="1" applyAlignment="1">
      <alignment shrinkToFit="1"/>
    </xf>
    <xf numFmtId="0" fontId="55" fillId="0" borderId="0" xfId="0" applyFont="1" applyFill="1" applyBorder="1" applyAlignment="1">
      <alignment wrapText="1" shrinkToFit="1"/>
    </xf>
    <xf numFmtId="0" fontId="55" fillId="0" borderId="0" xfId="0" applyFont="1" applyFill="1" applyBorder="1" applyAlignment="1">
      <alignment horizontal="center" wrapText="1" shrinkToFit="1"/>
    </xf>
    <xf numFmtId="0" fontId="55" fillId="0" borderId="0" xfId="0" applyFont="1" applyFill="1" applyBorder="1" applyAlignment="1">
      <alignment horizontal="center" vertical="top" wrapText="1" shrinkToFit="1"/>
    </xf>
    <xf numFmtId="0" fontId="34" fillId="0" borderId="0" xfId="0" applyFont="1" applyBorder="1" applyAlignment="1">
      <alignment wrapText="1"/>
    </xf>
    <xf numFmtId="0" fontId="55" fillId="0" borderId="0" xfId="0" applyFont="1" applyFill="1" applyBorder="1" applyAlignment="1">
      <alignment shrinkToFit="1"/>
    </xf>
    <xf numFmtId="0" fontId="55" fillId="0" borderId="0" xfId="0" applyFont="1" applyFill="1" applyBorder="1" applyAlignment="1">
      <alignment horizontal="center" vertical="top" shrinkToFit="1"/>
    </xf>
    <xf numFmtId="0" fontId="55" fillId="0" borderId="0" xfId="0" applyFont="1" applyFill="1" applyBorder="1" applyAlignment="1">
      <alignment horizontal="center" shrinkToFit="1"/>
    </xf>
    <xf numFmtId="0" fontId="54" fillId="0" borderId="39" xfId="0" applyFont="1" applyFill="1" applyBorder="1" applyAlignment="1">
      <alignment horizontal="center" vertical="top" shrinkToFit="1"/>
    </xf>
    <xf numFmtId="0" fontId="54" fillId="0" borderId="40" xfId="0" applyFont="1" applyFill="1" applyBorder="1" applyAlignment="1">
      <alignment horizontal="center" vertical="top" shrinkToFit="1"/>
    </xf>
    <xf numFmtId="0" fontId="2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0" fontId="54" fillId="0" borderId="41" xfId="0" applyFont="1" applyFill="1" applyBorder="1" applyAlignment="1">
      <alignment horizontal="center" vertical="top" shrinkToFit="1"/>
    </xf>
    <xf numFmtId="0" fontId="55" fillId="0" borderId="40" xfId="0" applyFont="1" applyFill="1" applyBorder="1" applyAlignment="1">
      <alignment horizontal="center" vertical="top" shrinkToFit="1"/>
    </xf>
    <xf numFmtId="0" fontId="56" fillId="33" borderId="38" xfId="0" applyFont="1" applyFill="1" applyBorder="1" applyAlignment="1">
      <alignment vertical="center" wrapText="1" shrinkToFit="1"/>
    </xf>
    <xf numFmtId="0" fontId="56" fillId="0" borderId="38" xfId="0" applyFont="1" applyFill="1" applyBorder="1" applyAlignment="1">
      <alignment horizontal="center" vertical="center" wrapText="1" shrinkToFit="1"/>
    </xf>
    <xf numFmtId="0" fontId="55" fillId="0" borderId="38" xfId="0" applyFont="1" applyFill="1" applyBorder="1" applyAlignment="1">
      <alignment horizontal="center" vertical="center" shrinkToFit="1"/>
    </xf>
    <xf numFmtId="0" fontId="55" fillId="0" borderId="38" xfId="0" applyFont="1" applyBorder="1" applyAlignment="1">
      <alignment horizontal="center" vertical="center" wrapText="1" shrinkToFit="1"/>
    </xf>
    <xf numFmtId="0" fontId="56" fillId="33" borderId="40" xfId="0" applyFont="1" applyFill="1" applyBorder="1" applyAlignment="1">
      <alignment horizontal="left" vertical="top" wrapText="1" shrinkToFit="1"/>
    </xf>
    <xf numFmtId="0" fontId="55" fillId="0" borderId="38" xfId="0" applyFont="1" applyFill="1" applyBorder="1" applyAlignment="1">
      <alignment horizontal="center" vertical="center" wrapText="1" shrinkToFit="1"/>
    </xf>
    <xf numFmtId="0" fontId="55" fillId="0" borderId="41" xfId="0" applyFont="1" applyFill="1" applyBorder="1" applyAlignment="1">
      <alignment horizontal="center" vertical="top" shrinkToFit="1"/>
    </xf>
    <xf numFmtId="0" fontId="54" fillId="0" borderId="42" xfId="0" applyFont="1" applyFill="1" applyBorder="1" applyAlignment="1">
      <alignment horizontal="center" vertical="top" shrinkToFit="1"/>
    </xf>
    <xf numFmtId="0" fontId="55" fillId="0" borderId="43" xfId="0" applyFont="1" applyFill="1" applyBorder="1" applyAlignment="1">
      <alignment horizontal="center" vertical="top" shrinkToFit="1"/>
    </xf>
    <xf numFmtId="0" fontId="56" fillId="33" borderId="44" xfId="0" applyFont="1" applyFill="1" applyBorder="1" applyAlignment="1">
      <alignment vertical="center" wrapText="1" shrinkToFit="1"/>
    </xf>
    <xf numFmtId="0" fontId="56" fillId="0" borderId="39" xfId="0" applyFont="1" applyFill="1" applyBorder="1" applyAlignment="1">
      <alignment horizontal="center" vertical="center" wrapText="1" shrinkToFit="1"/>
    </xf>
    <xf numFmtId="0" fontId="55" fillId="0" borderId="39" xfId="0" applyFont="1" applyFill="1" applyBorder="1" applyAlignment="1">
      <alignment horizontal="center" vertical="center" shrinkToFit="1"/>
    </xf>
    <xf numFmtId="0" fontId="55" fillId="34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top" shrinkToFit="1"/>
    </xf>
    <xf numFmtId="0" fontId="55" fillId="35" borderId="38" xfId="0" applyFont="1" applyFill="1" applyBorder="1" applyAlignment="1">
      <alignment horizontal="center" vertical="top" shrinkToFit="1"/>
    </xf>
    <xf numFmtId="0" fontId="54" fillId="33" borderId="38" xfId="0" applyFont="1" applyFill="1" applyBorder="1" applyAlignment="1">
      <alignment horizontal="center" vertical="top" shrinkToFit="1"/>
    </xf>
    <xf numFmtId="0" fontId="55" fillId="0" borderId="38" xfId="0" applyFont="1" applyBorder="1" applyAlignment="1">
      <alignment horizontal="center" vertical="center" shrinkToFit="1"/>
    </xf>
    <xf numFmtId="0" fontId="56" fillId="35" borderId="38" xfId="0" applyFont="1" applyFill="1" applyBorder="1" applyAlignment="1">
      <alignment vertical="center" wrapText="1" shrinkToFit="1"/>
    </xf>
    <xf numFmtId="0" fontId="57" fillId="35" borderId="38" xfId="0" applyFont="1" applyFill="1" applyBorder="1" applyAlignment="1">
      <alignment vertical="center" wrapText="1"/>
    </xf>
    <xf numFmtId="0" fontId="56" fillId="35" borderId="0" xfId="0" applyFont="1" applyFill="1" applyBorder="1" applyAlignment="1">
      <alignment vertical="center" wrapText="1" shrinkToFit="1"/>
    </xf>
    <xf numFmtId="0" fontId="56" fillId="35" borderId="39" xfId="0" applyFont="1" applyFill="1" applyBorder="1" applyAlignment="1">
      <alignment vertical="center" wrapText="1" shrinkToFit="1"/>
    </xf>
    <xf numFmtId="0" fontId="55" fillId="35" borderId="39" xfId="0" applyFont="1" applyFill="1" applyBorder="1" applyAlignment="1">
      <alignment horizontal="center" vertical="top" shrinkToFit="1"/>
    </xf>
    <xf numFmtId="0" fontId="54" fillId="33" borderId="39" xfId="0" applyFont="1" applyFill="1" applyBorder="1" applyAlignment="1">
      <alignment horizontal="center" vertical="top" shrinkToFit="1"/>
    </xf>
    <xf numFmtId="0" fontId="55" fillId="0" borderId="42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56" fillId="33" borderId="38" xfId="0" applyFont="1" applyFill="1" applyBorder="1" applyAlignment="1">
      <alignment vertical="top" wrapText="1" shrinkToFit="1"/>
    </xf>
    <xf numFmtId="0" fontId="56" fillId="35" borderId="38" xfId="0" applyFont="1" applyFill="1" applyBorder="1" applyAlignment="1">
      <alignment vertical="top" wrapText="1" shrinkToFit="1"/>
    </xf>
    <xf numFmtId="0" fontId="57" fillId="35" borderId="38" xfId="0" applyFont="1" applyFill="1" applyBorder="1" applyAlignment="1">
      <alignment vertical="justify" wrapText="1"/>
    </xf>
    <xf numFmtId="0" fontId="56" fillId="0" borderId="38" xfId="0" applyFont="1" applyFill="1" applyBorder="1" applyAlignment="1">
      <alignment vertical="top" wrapText="1" shrinkToFit="1"/>
    </xf>
    <xf numFmtId="0" fontId="56" fillId="35" borderId="38" xfId="0" applyFont="1" applyFill="1" applyBorder="1" applyAlignment="1">
      <alignment horizontal="center" vertical="center" wrapText="1" shrinkToFit="1"/>
    </xf>
    <xf numFmtId="0" fontId="56" fillId="33" borderId="38" xfId="0" applyFont="1" applyFill="1" applyBorder="1" applyAlignment="1">
      <alignment vertical="top" shrinkToFit="1"/>
    </xf>
    <xf numFmtId="0" fontId="56" fillId="0" borderId="38" xfId="0" applyFont="1" applyFill="1" applyBorder="1" applyAlignment="1">
      <alignment horizontal="center" vertical="center" shrinkToFit="1"/>
    </xf>
    <xf numFmtId="0" fontId="55" fillId="0" borderId="4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172" fontId="22" fillId="0" borderId="0" xfId="55" applyNumberFormat="1" applyFont="1" applyBorder="1" applyAlignment="1" applyProtection="1">
      <alignment horizontal="right" vertical="top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right" vertical="justify"/>
      <protection/>
    </xf>
    <xf numFmtId="0" fontId="33" fillId="0" borderId="1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55" fillId="34" borderId="38" xfId="0" applyFont="1" applyFill="1" applyBorder="1" applyAlignment="1">
      <alignment horizontal="center" vertical="center" shrinkToFit="1"/>
    </xf>
    <xf numFmtId="0" fontId="57" fillId="33" borderId="38" xfId="0" applyFont="1" applyFill="1" applyBorder="1" applyAlignment="1">
      <alignment vertical="justify" wrapText="1"/>
    </xf>
    <xf numFmtId="0" fontId="55" fillId="36" borderId="38" xfId="0" applyFont="1" applyFill="1" applyBorder="1" applyAlignment="1">
      <alignment horizontal="center" vertical="top" shrinkToFit="1"/>
    </xf>
    <xf numFmtId="0" fontId="55" fillId="37" borderId="38" xfId="0" applyFont="1" applyFill="1" applyBorder="1" applyAlignment="1">
      <alignment horizontal="center" vertical="top" shrinkToFit="1"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49" fontId="8" fillId="37" borderId="45" xfId="0" applyNumberFormat="1" applyFont="1" applyFill="1" applyBorder="1" applyAlignment="1" applyProtection="1">
      <alignment horizontal="center" vertical="center" wrapText="1"/>
      <protection/>
    </xf>
    <xf numFmtId="49" fontId="8" fillId="37" borderId="11" xfId="0" applyNumberFormat="1" applyFont="1" applyFill="1" applyBorder="1" applyAlignment="1" applyProtection="1">
      <alignment horizontal="center" vertical="center" wrapText="1"/>
      <protection/>
    </xf>
    <xf numFmtId="49" fontId="8" fillId="37" borderId="46" xfId="0" applyNumberFormat="1" applyFont="1" applyFill="1" applyBorder="1" applyAlignment="1" applyProtection="1">
      <alignment horizontal="center" vertical="center" wrapText="1"/>
      <protection/>
    </xf>
    <xf numFmtId="0" fontId="17" fillId="37" borderId="47" xfId="0" applyFont="1" applyFill="1" applyBorder="1" applyAlignment="1" applyProtection="1">
      <alignment horizontal="left" vertical="center" wrapText="1"/>
      <protection/>
    </xf>
    <xf numFmtId="0" fontId="17" fillId="37" borderId="47" xfId="0" applyNumberFormat="1" applyFont="1" applyFill="1" applyBorder="1" applyAlignment="1" applyProtection="1">
      <alignment horizontal="center" vertical="center"/>
      <protection/>
    </xf>
    <xf numFmtId="0" fontId="17" fillId="37" borderId="29" xfId="0" applyNumberFormat="1" applyFont="1" applyFill="1" applyBorder="1" applyAlignment="1" applyProtection="1">
      <alignment horizontal="center" vertical="center"/>
      <protection/>
    </xf>
    <xf numFmtId="0" fontId="17" fillId="37" borderId="48" xfId="0" applyNumberFormat="1" applyFont="1" applyFill="1" applyBorder="1" applyAlignment="1" applyProtection="1">
      <alignment horizontal="center" vertical="center"/>
      <protection/>
    </xf>
    <xf numFmtId="0" fontId="17" fillId="37" borderId="27" xfId="0" applyNumberFormat="1" applyFont="1" applyFill="1" applyBorder="1" applyAlignment="1" applyProtection="1">
      <alignment horizontal="center" vertical="center"/>
      <protection/>
    </xf>
    <xf numFmtId="0" fontId="17" fillId="37" borderId="23" xfId="0" applyNumberFormat="1" applyFont="1" applyFill="1" applyBorder="1" applyAlignment="1" applyProtection="1">
      <alignment horizontal="center" vertical="center"/>
      <protection/>
    </xf>
    <xf numFmtId="0" fontId="17" fillId="37" borderId="28" xfId="0" applyNumberFormat="1" applyFont="1" applyFill="1" applyBorder="1" applyAlignment="1" applyProtection="1">
      <alignment horizontal="center" vertical="center"/>
      <protection/>
    </xf>
    <xf numFmtId="0" fontId="17" fillId="37" borderId="18" xfId="0" applyNumberFormat="1" applyFont="1" applyFill="1" applyBorder="1" applyAlignment="1" applyProtection="1">
      <alignment horizontal="center" vertical="center"/>
      <protection/>
    </xf>
    <xf numFmtId="0" fontId="17" fillId="37" borderId="14" xfId="0" applyNumberFormat="1" applyFont="1" applyFill="1" applyBorder="1" applyAlignment="1" applyProtection="1">
      <alignment horizontal="center" vertical="center"/>
      <protection/>
    </xf>
    <xf numFmtId="0" fontId="17" fillId="37" borderId="28" xfId="0" applyFont="1" applyFill="1" applyBorder="1" applyAlignment="1" applyProtection="1">
      <alignment horizontal="left" vertical="center" wrapText="1" shrinkToFit="1"/>
      <protection/>
    </xf>
    <xf numFmtId="0" fontId="17" fillId="37" borderId="14" xfId="0" applyFont="1" applyFill="1" applyBorder="1" applyAlignment="1" applyProtection="1">
      <alignment horizontal="left" vertical="center" wrapText="1" shrinkToFit="1"/>
      <protection/>
    </xf>
    <xf numFmtId="0" fontId="17" fillId="37" borderId="18" xfId="0" applyFont="1" applyFill="1" applyBorder="1" applyAlignment="1" applyProtection="1">
      <alignment horizontal="left" vertical="center" wrapText="1" shrinkToFit="1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2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50" xfId="0" applyFont="1" applyBorder="1" applyAlignment="1" applyProtection="1">
      <alignment horizontal="center" vertical="center" wrapText="1"/>
      <protection/>
    </xf>
    <xf numFmtId="0" fontId="20" fillId="0" borderId="51" xfId="0" applyFont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0" fontId="19" fillId="0" borderId="5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0" fontId="19" fillId="0" borderId="54" xfId="0" applyFont="1" applyFill="1" applyBorder="1" applyAlignment="1" applyProtection="1">
      <alignment horizontal="left" vertical="center"/>
      <protection/>
    </xf>
    <xf numFmtId="0" fontId="19" fillId="0" borderId="55" xfId="0" applyFont="1" applyFill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left" vertical="justify"/>
      <protection/>
    </xf>
    <xf numFmtId="0" fontId="19" fillId="0" borderId="49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center" vertical="center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49" fontId="20" fillId="0" borderId="49" xfId="0" applyNumberFormat="1" applyFont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center" vertical="center" wrapText="1"/>
      <protection/>
    </xf>
    <xf numFmtId="49" fontId="20" fillId="0" borderId="50" xfId="0" applyNumberFormat="1" applyFont="1" applyBorder="1" applyAlignment="1" applyProtection="1">
      <alignment horizontal="center" vertical="center" wrapText="1"/>
      <protection/>
    </xf>
    <xf numFmtId="49" fontId="20" fillId="0" borderId="51" xfId="0" applyNumberFormat="1" applyFont="1" applyBorder="1" applyAlignment="1" applyProtection="1">
      <alignment horizontal="center" vertical="center" wrapText="1"/>
      <protection/>
    </xf>
    <xf numFmtId="49" fontId="20" fillId="0" borderId="53" xfId="0" applyNumberFormat="1" applyFont="1" applyBorder="1" applyAlignment="1" applyProtection="1">
      <alignment horizontal="center" vertical="center" wrapText="1"/>
      <protection/>
    </xf>
    <xf numFmtId="49" fontId="20" fillId="0" borderId="52" xfId="0" applyNumberFormat="1" applyFont="1" applyBorder="1" applyAlignment="1" applyProtection="1">
      <alignment horizontal="center" vertical="center" wrapText="1"/>
      <protection/>
    </xf>
    <xf numFmtId="49" fontId="23" fillId="0" borderId="21" xfId="0" applyNumberFormat="1" applyFont="1" applyBorder="1" applyAlignment="1" applyProtection="1">
      <alignment horizontal="center" vertical="center" wrapText="1"/>
      <protection/>
    </xf>
    <xf numFmtId="49" fontId="24" fillId="0" borderId="21" xfId="0" applyNumberFormat="1" applyFont="1" applyBorder="1" applyAlignment="1" applyProtection="1">
      <alignment horizontal="center" vertical="center" wrapText="1"/>
      <protection/>
    </xf>
    <xf numFmtId="49" fontId="24" fillId="0" borderId="53" xfId="0" applyNumberFormat="1" applyFont="1" applyBorder="1" applyAlignment="1" applyProtection="1">
      <alignment horizontal="center" vertical="center" wrapText="1"/>
      <protection/>
    </xf>
    <xf numFmtId="0" fontId="18" fillId="0" borderId="56" xfId="0" applyNumberFormat="1" applyFont="1" applyBorder="1" applyAlignment="1" applyProtection="1">
      <alignment horizontal="center" vertical="center"/>
      <protection/>
    </xf>
    <xf numFmtId="0" fontId="18" fillId="0" borderId="57" xfId="0" applyNumberFormat="1" applyFont="1" applyBorder="1" applyAlignment="1" applyProtection="1">
      <alignment horizontal="center" vertical="center"/>
      <protection/>
    </xf>
    <xf numFmtId="0" fontId="18" fillId="0" borderId="58" xfId="0" applyNumberFormat="1" applyFont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 wrapText="1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0" fontId="18" fillId="0" borderId="58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8" fillId="0" borderId="49" xfId="0" applyFont="1" applyBorder="1" applyAlignment="1" applyProtection="1">
      <alignment horizontal="center" vertical="center" textRotation="90"/>
      <protection/>
    </xf>
    <xf numFmtId="0" fontId="18" fillId="0" borderId="59" xfId="0" applyFont="1" applyBorder="1" applyAlignment="1" applyProtection="1">
      <alignment horizontal="center" vertical="center" textRotation="90"/>
      <protection/>
    </xf>
    <xf numFmtId="0" fontId="23" fillId="0" borderId="49" xfId="0" applyFont="1" applyBorder="1" applyAlignment="1" applyProtection="1">
      <alignment horizontal="left" vertical="center" wrapText="1"/>
      <protection/>
    </xf>
    <xf numFmtId="0" fontId="23" fillId="0" borderId="50" xfId="0" applyFont="1" applyBorder="1" applyAlignment="1" applyProtection="1">
      <alignment horizontal="left" vertical="center" wrapText="1"/>
      <protection/>
    </xf>
    <xf numFmtId="0" fontId="23" fillId="0" borderId="51" xfId="0" applyFont="1" applyBorder="1" applyAlignment="1" applyProtection="1">
      <alignment horizontal="left" vertical="center" wrapText="1"/>
      <protection/>
    </xf>
    <xf numFmtId="0" fontId="23" fillId="0" borderId="52" xfId="0" applyFont="1" applyBorder="1" applyAlignment="1" applyProtection="1">
      <alignment horizontal="left" vertical="center" wrapText="1"/>
      <protection/>
    </xf>
    <xf numFmtId="0" fontId="23" fillId="0" borderId="49" xfId="0" applyFont="1" applyFill="1" applyBorder="1" applyAlignment="1" applyProtection="1">
      <alignment horizontal="center" vertical="center" wrapText="1"/>
      <protection/>
    </xf>
    <xf numFmtId="0" fontId="23" fillId="0" borderId="50" xfId="0" applyFont="1" applyFill="1" applyBorder="1" applyAlignment="1" applyProtection="1">
      <alignment horizontal="center" vertical="center" wrapText="1"/>
      <protection/>
    </xf>
    <xf numFmtId="0" fontId="23" fillId="0" borderId="51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 vertical="center"/>
      <protection/>
    </xf>
    <xf numFmtId="11" fontId="13" fillId="0" borderId="0" xfId="0" applyNumberFormat="1" applyFont="1" applyBorder="1" applyAlignment="1" applyProtection="1">
      <alignment horizontal="center" wrapText="1"/>
      <protection/>
    </xf>
    <xf numFmtId="0" fontId="48" fillId="0" borderId="0" xfId="0" applyFont="1" applyBorder="1" applyAlignment="1">
      <alignment horizontal="center"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right" vertical="top" wrapText="1"/>
      <protection/>
    </xf>
    <xf numFmtId="0" fontId="8" fillId="0" borderId="54" xfId="0" applyFont="1" applyBorder="1" applyAlignment="1" applyProtection="1">
      <alignment horizontal="right" vertical="top" wrapText="1"/>
      <protection/>
    </xf>
    <xf numFmtId="0" fontId="8" fillId="0" borderId="55" xfId="0" applyFont="1" applyBorder="1" applyAlignment="1" applyProtection="1">
      <alignment horizontal="right" vertical="top" wrapText="1"/>
      <protection/>
    </xf>
    <xf numFmtId="1" fontId="3" fillId="38" borderId="43" xfId="0" applyNumberFormat="1" applyFont="1" applyFill="1" applyBorder="1" applyAlignment="1" applyProtection="1">
      <alignment horizontal="center" vertical="center"/>
      <protection/>
    </xf>
    <xf numFmtId="0" fontId="3" fillId="38" borderId="51" xfId="0" applyNumberFormat="1" applyFont="1" applyFill="1" applyBorder="1" applyAlignment="1" applyProtection="1">
      <alignment horizontal="center" vertical="center"/>
      <protection/>
    </xf>
    <xf numFmtId="0" fontId="3" fillId="38" borderId="5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49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right" vertical="justify"/>
      <protection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29" fillId="0" borderId="64" xfId="0" applyNumberFormat="1" applyFont="1" applyFill="1" applyBorder="1" applyAlignment="1" applyProtection="1">
      <alignment horizontal="center" vertical="center"/>
      <protection/>
    </xf>
    <xf numFmtId="0" fontId="29" fillId="0" borderId="62" xfId="0" applyNumberFormat="1" applyFont="1" applyFill="1" applyBorder="1" applyAlignment="1" applyProtection="1">
      <alignment horizontal="center" vertical="center"/>
      <protection/>
    </xf>
    <xf numFmtId="0" fontId="29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3" fillId="0" borderId="65" xfId="0" applyNumberFormat="1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right" vertical="top" wrapText="1"/>
      <protection/>
    </xf>
    <xf numFmtId="0" fontId="8" fillId="0" borderId="53" xfId="0" applyFont="1" applyBorder="1" applyAlignment="1" applyProtection="1">
      <alignment horizontal="right" vertical="top" wrapText="1"/>
      <protection/>
    </xf>
    <xf numFmtId="0" fontId="8" fillId="0" borderId="52" xfId="0" applyFont="1" applyBorder="1" applyAlignment="1" applyProtection="1">
      <alignment horizontal="right" vertical="top" wrapText="1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3" fillId="38" borderId="64" xfId="0" applyNumberFormat="1" applyFont="1" applyFill="1" applyBorder="1" applyAlignment="1" applyProtection="1">
      <alignment horizontal="center" vertical="center"/>
      <protection/>
    </xf>
    <xf numFmtId="0" fontId="3" fillId="38" borderId="62" xfId="0" applyNumberFormat="1" applyFont="1" applyFill="1" applyBorder="1" applyAlignment="1" applyProtection="1">
      <alignment horizontal="center" vertical="center"/>
      <protection/>
    </xf>
    <xf numFmtId="0" fontId="3" fillId="38" borderId="65" xfId="0" applyNumberFormat="1" applyFont="1" applyFill="1" applyBorder="1" applyAlignment="1" applyProtection="1">
      <alignment horizontal="center" vertical="center"/>
      <protection/>
    </xf>
    <xf numFmtId="172" fontId="22" fillId="0" borderId="0" xfId="55" applyNumberFormat="1" applyFont="1" applyBorder="1" applyAlignment="1" applyProtection="1">
      <alignment horizontal="right" vertical="top"/>
      <protection/>
    </xf>
    <xf numFmtId="0" fontId="8" fillId="0" borderId="49" xfId="0" applyFont="1" applyBorder="1" applyAlignment="1" applyProtection="1">
      <alignment horizontal="right" vertical="top" wrapText="1"/>
      <protection/>
    </xf>
    <xf numFmtId="0" fontId="8" fillId="0" borderId="21" xfId="0" applyFont="1" applyBorder="1" applyAlignment="1" applyProtection="1">
      <alignment horizontal="right" vertical="top" wrapText="1"/>
      <protection/>
    </xf>
    <xf numFmtId="0" fontId="8" fillId="0" borderId="50" xfId="0" applyFont="1" applyBorder="1" applyAlignment="1" applyProtection="1">
      <alignment horizontal="right" vertical="top" wrapText="1"/>
      <protection/>
    </xf>
    <xf numFmtId="0" fontId="3" fillId="38" borderId="66" xfId="0" applyNumberFormat="1" applyFont="1" applyFill="1" applyBorder="1" applyAlignment="1" applyProtection="1">
      <alignment horizontal="center" vertical="center"/>
      <protection/>
    </xf>
    <xf numFmtId="0" fontId="3" fillId="38" borderId="67" xfId="0" applyNumberFormat="1" applyFont="1" applyFill="1" applyBorder="1" applyAlignment="1" applyProtection="1">
      <alignment horizontal="center" vertical="center"/>
      <protection/>
    </xf>
    <xf numFmtId="0" fontId="3" fillId="38" borderId="68" xfId="0" applyNumberFormat="1" applyFont="1" applyFill="1" applyBorder="1" applyAlignment="1" applyProtection="1">
      <alignment horizontal="center" vertical="center"/>
      <protection/>
    </xf>
    <xf numFmtId="0" fontId="17" fillId="38" borderId="16" xfId="0" applyNumberFormat="1" applyFont="1" applyFill="1" applyBorder="1" applyAlignment="1" applyProtection="1">
      <alignment horizontal="center" vertical="center"/>
      <protection/>
    </xf>
    <xf numFmtId="0" fontId="17" fillId="38" borderId="54" xfId="0" applyNumberFormat="1" applyFont="1" applyFill="1" applyBorder="1" applyAlignment="1" applyProtection="1">
      <alignment horizontal="center" vertical="center"/>
      <protection/>
    </xf>
    <xf numFmtId="0" fontId="17" fillId="38" borderId="55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0" fontId="9" fillId="0" borderId="48" xfId="0" applyFont="1" applyFill="1" applyBorder="1" applyAlignment="1" applyProtection="1">
      <alignment horizontal="left" vertical="center" wrapText="1"/>
      <protection/>
    </xf>
    <xf numFmtId="0" fontId="8" fillId="38" borderId="16" xfId="0" applyFont="1" applyFill="1" applyBorder="1" applyAlignment="1" applyProtection="1">
      <alignment horizontal="center"/>
      <protection/>
    </xf>
    <xf numFmtId="0" fontId="31" fillId="38" borderId="54" xfId="0" applyFont="1" applyFill="1" applyBorder="1" applyAlignment="1">
      <alignment horizontal="center"/>
    </xf>
    <xf numFmtId="0" fontId="31" fillId="38" borderId="55" xfId="0" applyFont="1" applyFill="1" applyBorder="1" applyAlignment="1">
      <alignment horizontal="center"/>
    </xf>
    <xf numFmtId="0" fontId="8" fillId="38" borderId="51" xfId="0" applyFont="1" applyFill="1" applyBorder="1" applyAlignment="1" applyProtection="1">
      <alignment horizontal="right"/>
      <protection/>
    </xf>
    <xf numFmtId="0" fontId="8" fillId="38" borderId="53" xfId="0" applyFont="1" applyFill="1" applyBorder="1" applyAlignment="1" applyProtection="1">
      <alignment horizontal="right"/>
      <protection/>
    </xf>
    <xf numFmtId="0" fontId="8" fillId="38" borderId="52" xfId="0" applyFont="1" applyFill="1" applyBorder="1" applyAlignment="1" applyProtection="1">
      <alignment horizontal="right"/>
      <protection/>
    </xf>
    <xf numFmtId="0" fontId="3" fillId="38" borderId="16" xfId="0" applyFont="1" applyFill="1" applyBorder="1" applyAlignment="1" applyProtection="1">
      <alignment horizontal="right"/>
      <protection/>
    </xf>
    <xf numFmtId="0" fontId="12" fillId="38" borderId="54" xfId="0" applyFont="1" applyFill="1" applyBorder="1" applyAlignment="1" applyProtection="1">
      <alignment horizontal="right"/>
      <protection/>
    </xf>
    <xf numFmtId="0" fontId="12" fillId="38" borderId="55" xfId="0" applyFont="1" applyFill="1" applyBorder="1" applyAlignment="1" applyProtection="1">
      <alignment horizontal="right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8" fillId="38" borderId="16" xfId="0" applyNumberFormat="1" applyFont="1" applyFill="1" applyBorder="1" applyAlignment="1" applyProtection="1">
      <alignment horizontal="center" vertical="center"/>
      <protection/>
    </xf>
    <xf numFmtId="0" fontId="8" fillId="38" borderId="54" xfId="0" applyNumberFormat="1" applyFont="1" applyFill="1" applyBorder="1" applyAlignment="1" applyProtection="1">
      <alignment horizontal="center" vertical="center"/>
      <protection/>
    </xf>
    <xf numFmtId="0" fontId="8" fillId="38" borderId="55" xfId="0" applyNumberFormat="1" applyFont="1" applyFill="1" applyBorder="1" applyAlignment="1" applyProtection="1">
      <alignment horizontal="center" vertical="center"/>
      <protection/>
    </xf>
    <xf numFmtId="0" fontId="8" fillId="38" borderId="53" xfId="0" applyNumberFormat="1" applyFont="1" applyFill="1" applyBorder="1" applyAlignment="1" applyProtection="1">
      <alignment horizontal="center" vertical="center"/>
      <protection/>
    </xf>
    <xf numFmtId="0" fontId="8" fillId="38" borderId="52" xfId="0" applyNumberFormat="1" applyFont="1" applyFill="1" applyBorder="1" applyAlignment="1" applyProtection="1">
      <alignment horizontal="center" vertical="center"/>
      <protection/>
    </xf>
    <xf numFmtId="0" fontId="17" fillId="38" borderId="4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17" fillId="0" borderId="45" xfId="0" applyFont="1" applyFill="1" applyBorder="1" applyAlignment="1" applyProtection="1">
      <alignment horizontal="left" vertical="center" wrapText="1" shrinkToFit="1"/>
      <protection/>
    </xf>
    <xf numFmtId="0" fontId="17" fillId="0" borderId="11" xfId="0" applyFont="1" applyFill="1" applyBorder="1" applyAlignment="1" applyProtection="1">
      <alignment horizontal="left" vertical="center" wrapText="1" shrinkToFit="1"/>
      <protection/>
    </xf>
    <xf numFmtId="0" fontId="17" fillId="0" borderId="46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45" xfId="0" applyNumberFormat="1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54" xfId="0" applyNumberFormat="1" applyFont="1" applyFill="1" applyBorder="1" applyAlignment="1" applyProtection="1">
      <alignment horizontal="center" vertical="center" wrapText="1"/>
      <protection/>
    </xf>
    <xf numFmtId="49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3" fillId="38" borderId="43" xfId="0" applyFont="1" applyFill="1" applyBorder="1" applyAlignment="1" applyProtection="1">
      <alignment horizontal="right"/>
      <protection/>
    </xf>
    <xf numFmtId="0" fontId="17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0" fontId="17" fillId="0" borderId="59" xfId="0" applyNumberFormat="1" applyFont="1" applyFill="1" applyBorder="1" applyAlignment="1" applyProtection="1">
      <alignment horizontal="center" vertical="center"/>
      <protection/>
    </xf>
    <xf numFmtId="0" fontId="17" fillId="0" borderId="7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71" xfId="0" applyNumberFormat="1" applyFont="1" applyFill="1" applyBorder="1" applyAlignment="1" applyProtection="1">
      <alignment horizontal="center" vertical="center"/>
      <protection/>
    </xf>
    <xf numFmtId="0" fontId="17" fillId="38" borderId="72" xfId="0" applyNumberFormat="1" applyFont="1" applyFill="1" applyBorder="1" applyAlignment="1" applyProtection="1">
      <alignment horizontal="center" vertical="center"/>
      <protection/>
    </xf>
    <xf numFmtId="0" fontId="9" fillId="38" borderId="51" xfId="0" applyNumberFormat="1" applyFont="1" applyFill="1" applyBorder="1" applyAlignment="1" applyProtection="1">
      <alignment horizontal="center" vertical="center"/>
      <protection/>
    </xf>
    <xf numFmtId="0" fontId="9" fillId="38" borderId="53" xfId="0" applyNumberFormat="1" applyFont="1" applyFill="1" applyBorder="1" applyAlignment="1" applyProtection="1">
      <alignment horizontal="center" vertical="center"/>
      <protection/>
    </xf>
    <xf numFmtId="0" fontId="9" fillId="38" borderId="52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17" fillId="38" borderId="43" xfId="0" applyFont="1" applyFill="1" applyBorder="1" applyAlignment="1" applyProtection="1">
      <alignment horizontal="right"/>
      <protection/>
    </xf>
    <xf numFmtId="0" fontId="13" fillId="38" borderId="43" xfId="0" applyFont="1" applyFill="1" applyBorder="1" applyAlignment="1" applyProtection="1">
      <alignment horizontal="right"/>
      <protection/>
    </xf>
    <xf numFmtId="0" fontId="13" fillId="38" borderId="72" xfId="0" applyFont="1" applyFill="1" applyBorder="1" applyAlignment="1" applyProtection="1">
      <alignment horizontal="right"/>
      <protection/>
    </xf>
    <xf numFmtId="0" fontId="17" fillId="0" borderId="56" xfId="0" applyNumberFormat="1" applyFont="1" applyFill="1" applyBorder="1" applyAlignment="1" applyProtection="1">
      <alignment horizontal="center" vertical="center"/>
      <protection/>
    </xf>
    <xf numFmtId="0" fontId="17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71" xfId="0" applyFont="1" applyFill="1" applyBorder="1" applyAlignment="1" applyProtection="1">
      <alignment horizontal="left" vertical="center" wrapText="1"/>
      <protection/>
    </xf>
    <xf numFmtId="0" fontId="17" fillId="0" borderId="47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horizontal="left" vertical="center" wrapText="1"/>
      <protection/>
    </xf>
    <xf numFmtId="0" fontId="17" fillId="0" borderId="6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horizontal="left" vertical="center" wrapText="1" shrinkToFit="1"/>
      <protection/>
    </xf>
    <xf numFmtId="0" fontId="17" fillId="0" borderId="60" xfId="0" applyFont="1" applyFill="1" applyBorder="1" applyAlignment="1" applyProtection="1">
      <alignment horizontal="left" vertical="center" wrapText="1" shrinkToFit="1"/>
      <protection/>
    </xf>
    <xf numFmtId="0" fontId="17" fillId="0" borderId="48" xfId="0" applyFont="1" applyFill="1" applyBorder="1" applyAlignment="1" applyProtection="1">
      <alignment horizontal="left" vertical="center" wrapText="1" shrinkToFit="1"/>
      <protection/>
    </xf>
    <xf numFmtId="0" fontId="13" fillId="0" borderId="60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7" fillId="37" borderId="30" xfId="0" applyNumberFormat="1" applyFont="1" applyFill="1" applyBorder="1" applyAlignment="1" applyProtection="1">
      <alignment horizontal="center" vertical="center"/>
      <protection/>
    </xf>
    <xf numFmtId="0" fontId="17" fillId="37" borderId="73" xfId="0" applyNumberFormat="1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left" vertical="center" wrapText="1" shrinkToFit="1"/>
      <protection/>
    </xf>
    <xf numFmtId="0" fontId="17" fillId="0" borderId="14" xfId="0" applyFont="1" applyFill="1" applyBorder="1" applyAlignment="1" applyProtection="1">
      <alignment horizontal="left" vertical="center" wrapText="1" shrinkToFit="1"/>
      <protection/>
    </xf>
    <xf numFmtId="0" fontId="17" fillId="0" borderId="18" xfId="0" applyFont="1" applyFill="1" applyBorder="1" applyAlignment="1" applyProtection="1">
      <alignment horizontal="left" vertical="center" wrapText="1" shrinkToFit="1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74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74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7" xfId="0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70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left" vertical="center" wrapText="1" shrinkToFit="1"/>
      <protection/>
    </xf>
    <xf numFmtId="0" fontId="17" fillId="0" borderId="12" xfId="0" applyFont="1" applyFill="1" applyBorder="1" applyAlignment="1" applyProtection="1">
      <alignment horizontal="left" vertical="center" wrapText="1" shrinkToFit="1"/>
      <protection/>
    </xf>
    <xf numFmtId="0" fontId="17" fillId="0" borderId="23" xfId="0" applyFont="1" applyFill="1" applyBorder="1" applyAlignment="1" applyProtection="1">
      <alignment horizontal="left" vertical="center" wrapText="1" shrinkToFit="1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0" borderId="23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51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 shrinkToFit="1"/>
      <protection/>
    </xf>
    <xf numFmtId="0" fontId="17" fillId="0" borderId="34" xfId="0" applyFont="1" applyFill="1" applyBorder="1" applyAlignment="1" applyProtection="1">
      <alignment horizontal="left" vertical="center" wrapText="1" shrinkToFit="1"/>
      <protection/>
    </xf>
    <xf numFmtId="0" fontId="17" fillId="0" borderId="35" xfId="0" applyFont="1" applyFill="1" applyBorder="1" applyAlignment="1" applyProtection="1">
      <alignment horizontal="left" vertical="center" wrapText="1" shrinkToFit="1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54" xfId="0" applyFont="1" applyFill="1" applyBorder="1" applyAlignment="1" applyProtection="1">
      <alignment horizontal="center" vertical="center"/>
      <protection/>
    </xf>
    <xf numFmtId="0" fontId="26" fillId="0" borderId="5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3" fillId="0" borderId="21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74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51" xfId="0" applyFont="1" applyFill="1" applyBorder="1" applyAlignment="1" applyProtection="1">
      <alignment horizontal="center" vertical="center" textRotation="90"/>
      <protection/>
    </xf>
    <xf numFmtId="0" fontId="3" fillId="0" borderId="53" xfId="0" applyFont="1" applyFill="1" applyBorder="1" applyAlignment="1" applyProtection="1">
      <alignment horizontal="center" vertical="center" textRotation="90"/>
      <protection/>
    </xf>
    <xf numFmtId="0" fontId="3" fillId="0" borderId="52" xfId="0" applyFont="1" applyFill="1" applyBorder="1" applyAlignment="1" applyProtection="1">
      <alignment horizontal="center" vertical="center" textRotation="90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25" fillId="0" borderId="56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/>
    </xf>
    <xf numFmtId="0" fontId="25" fillId="0" borderId="58" xfId="0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left" vertical="center" textRotation="90" wrapText="1"/>
      <protection/>
    </xf>
    <xf numFmtId="0" fontId="3" fillId="0" borderId="50" xfId="0" applyFont="1" applyFill="1" applyBorder="1" applyAlignment="1" applyProtection="1">
      <alignment horizontal="left" vertical="center" textRotation="90" wrapText="1"/>
      <protection/>
    </xf>
    <xf numFmtId="0" fontId="3" fillId="0" borderId="74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Font="1" applyFill="1" applyBorder="1" applyAlignment="1" applyProtection="1">
      <alignment horizontal="left" vertical="center" textRotation="90" wrapText="1"/>
      <protection/>
    </xf>
    <xf numFmtId="0" fontId="3" fillId="0" borderId="51" xfId="0" applyFont="1" applyFill="1" applyBorder="1" applyAlignment="1" applyProtection="1">
      <alignment horizontal="left" vertical="center" textRotation="90" wrapText="1"/>
      <protection/>
    </xf>
    <xf numFmtId="0" fontId="3" fillId="0" borderId="52" xfId="0" applyFont="1" applyFill="1" applyBorder="1" applyAlignment="1" applyProtection="1">
      <alignment horizontal="left" vertical="center" textRotation="90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51" xfId="0" applyFont="1" applyFill="1" applyBorder="1" applyAlignment="1" applyProtection="1">
      <alignment horizontal="center" vertical="center" textRotation="90"/>
      <protection/>
    </xf>
    <xf numFmtId="0" fontId="3" fillId="0" borderId="52" xfId="0" applyFont="1" applyFill="1" applyBorder="1" applyAlignment="1" applyProtection="1">
      <alignment horizontal="center" vertical="center" textRotation="90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3" xfId="0" applyFont="1" applyFill="1" applyBorder="1" applyAlignment="1" applyProtection="1">
      <alignment horizontal="center" vertical="center" textRotation="90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3" fillId="0" borderId="74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51" xfId="0" applyFont="1" applyFill="1" applyBorder="1" applyAlignment="1" applyProtection="1">
      <alignment horizontal="center" vertical="center" textRotation="90" wrapText="1"/>
      <protection/>
    </xf>
    <xf numFmtId="0" fontId="3" fillId="0" borderId="52" xfId="0" applyFont="1" applyFill="1" applyBorder="1" applyAlignment="1" applyProtection="1">
      <alignment horizontal="center" vertical="center" textRotation="90" wrapTex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3" fillId="0" borderId="49" xfId="0" applyNumberFormat="1" applyFont="1" applyBorder="1" applyAlignment="1" applyProtection="1">
      <alignment horizontal="center" vertical="justify"/>
      <protection/>
    </xf>
    <xf numFmtId="0" fontId="13" fillId="0" borderId="21" xfId="0" applyNumberFormat="1" applyFont="1" applyBorder="1" applyAlignment="1" applyProtection="1">
      <alignment horizontal="center" vertical="justify"/>
      <protection/>
    </xf>
    <xf numFmtId="0" fontId="13" fillId="0" borderId="50" xfId="0" applyNumberFormat="1" applyFont="1" applyBorder="1" applyAlignment="1" applyProtection="1">
      <alignment horizontal="center" vertical="justify"/>
      <protection/>
    </xf>
    <xf numFmtId="0" fontId="13" fillId="0" borderId="51" xfId="0" applyNumberFormat="1" applyFont="1" applyBorder="1" applyAlignment="1" applyProtection="1">
      <alignment horizontal="center" vertical="justify"/>
      <protection/>
    </xf>
    <xf numFmtId="0" fontId="13" fillId="0" borderId="53" xfId="0" applyNumberFormat="1" applyFont="1" applyBorder="1" applyAlignment="1" applyProtection="1">
      <alignment horizontal="center" vertical="justify"/>
      <protection/>
    </xf>
    <xf numFmtId="0" fontId="13" fillId="0" borderId="52" xfId="0" applyNumberFormat="1" applyFont="1" applyBorder="1" applyAlignment="1" applyProtection="1">
      <alignment horizontal="center" vertical="justify"/>
      <protection/>
    </xf>
    <xf numFmtId="0" fontId="23" fillId="0" borderId="49" xfId="0" applyFont="1" applyBorder="1" applyAlignment="1" applyProtection="1">
      <alignment horizontal="left" vertical="top" wrapText="1"/>
      <protection/>
    </xf>
    <xf numFmtId="0" fontId="23" fillId="0" borderId="21" xfId="0" applyFont="1" applyBorder="1" applyAlignment="1" applyProtection="1">
      <alignment horizontal="left" vertical="top" wrapText="1"/>
      <protection/>
    </xf>
    <xf numFmtId="0" fontId="23" fillId="0" borderId="50" xfId="0" applyFont="1" applyBorder="1" applyAlignment="1" applyProtection="1">
      <alignment horizontal="left" vertical="top" wrapText="1"/>
      <protection/>
    </xf>
    <xf numFmtId="0" fontId="23" fillId="0" borderId="51" xfId="0" applyFont="1" applyBorder="1" applyAlignment="1" applyProtection="1">
      <alignment horizontal="left" vertical="top" wrapText="1"/>
      <protection/>
    </xf>
    <xf numFmtId="0" fontId="23" fillId="0" borderId="53" xfId="0" applyFont="1" applyBorder="1" applyAlignment="1" applyProtection="1">
      <alignment horizontal="left" vertical="top" wrapText="1"/>
      <protection/>
    </xf>
    <xf numFmtId="0" fontId="23" fillId="0" borderId="52" xfId="0" applyFont="1" applyBorder="1" applyAlignment="1" applyProtection="1">
      <alignment horizontal="left" vertical="top" wrapText="1"/>
      <protection/>
    </xf>
    <xf numFmtId="0" fontId="23" fillId="0" borderId="49" xfId="0" applyFont="1" applyBorder="1" applyAlignment="1" applyProtection="1">
      <alignment horizontal="center" vertical="center" wrapText="1"/>
      <protection/>
    </xf>
    <xf numFmtId="0" fontId="23" fillId="0" borderId="50" xfId="0" applyFont="1" applyBorder="1" applyAlignment="1" applyProtection="1">
      <alignment horizontal="center" vertical="center" wrapText="1"/>
      <protection/>
    </xf>
    <xf numFmtId="0" fontId="23" fillId="0" borderId="51" xfId="0" applyFont="1" applyBorder="1" applyAlignment="1" applyProtection="1">
      <alignment horizontal="center" vertical="center" wrapText="1"/>
      <protection/>
    </xf>
    <xf numFmtId="0" fontId="23" fillId="0" borderId="52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53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17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49" fontId="13" fillId="0" borderId="49" xfId="0" applyNumberFormat="1" applyFont="1" applyBorder="1" applyAlignment="1" applyProtection="1">
      <alignment horizontal="center" vertical="justify" wrapText="1"/>
      <protection/>
    </xf>
    <xf numFmtId="49" fontId="13" fillId="0" borderId="21" xfId="0" applyNumberFormat="1" applyFont="1" applyBorder="1" applyAlignment="1" applyProtection="1">
      <alignment horizontal="center" vertical="justify" wrapText="1"/>
      <protection/>
    </xf>
    <xf numFmtId="49" fontId="13" fillId="0" borderId="50" xfId="0" applyNumberFormat="1" applyFont="1" applyBorder="1" applyAlignment="1" applyProtection="1">
      <alignment horizontal="center" vertical="justify" wrapText="1"/>
      <protection/>
    </xf>
    <xf numFmtId="49" fontId="13" fillId="0" borderId="51" xfId="0" applyNumberFormat="1" applyFont="1" applyBorder="1" applyAlignment="1" applyProtection="1">
      <alignment horizontal="center" vertical="justify" wrapText="1"/>
      <protection/>
    </xf>
    <xf numFmtId="49" fontId="13" fillId="0" borderId="53" xfId="0" applyNumberFormat="1" applyFont="1" applyBorder="1" applyAlignment="1" applyProtection="1">
      <alignment horizontal="center" vertical="justify" wrapText="1"/>
      <protection/>
    </xf>
    <xf numFmtId="49" fontId="13" fillId="0" borderId="52" xfId="0" applyNumberFormat="1" applyFont="1" applyBorder="1" applyAlignment="1" applyProtection="1">
      <alignment horizontal="center" vertical="justify" wrapText="1"/>
      <protection/>
    </xf>
    <xf numFmtId="49" fontId="13" fillId="0" borderId="49" xfId="0" applyNumberFormat="1" applyFont="1" applyBorder="1" applyAlignment="1" applyProtection="1">
      <alignment horizontal="center" vertical="justify"/>
      <protection/>
    </xf>
    <xf numFmtId="49" fontId="13" fillId="0" borderId="21" xfId="0" applyNumberFormat="1" applyFont="1" applyBorder="1" applyAlignment="1" applyProtection="1">
      <alignment horizontal="center" vertical="justify"/>
      <protection/>
    </xf>
    <xf numFmtId="49" fontId="13" fillId="0" borderId="50" xfId="0" applyNumberFormat="1" applyFont="1" applyBorder="1" applyAlignment="1" applyProtection="1">
      <alignment horizontal="center" vertical="justify"/>
      <protection/>
    </xf>
    <xf numFmtId="49" fontId="13" fillId="0" borderId="51" xfId="0" applyNumberFormat="1" applyFont="1" applyBorder="1" applyAlignment="1" applyProtection="1">
      <alignment horizontal="center" vertical="justify"/>
      <protection/>
    </xf>
    <xf numFmtId="49" fontId="13" fillId="0" borderId="53" xfId="0" applyNumberFormat="1" applyFont="1" applyBorder="1" applyAlignment="1" applyProtection="1">
      <alignment horizontal="center" vertical="justify"/>
      <protection/>
    </xf>
    <xf numFmtId="49" fontId="13" fillId="0" borderId="52" xfId="0" applyNumberFormat="1" applyFont="1" applyBorder="1" applyAlignment="1" applyProtection="1">
      <alignment horizontal="center" vertical="justify"/>
      <protection/>
    </xf>
    <xf numFmtId="49" fontId="19" fillId="0" borderId="21" xfId="0" applyNumberFormat="1" applyFont="1" applyBorder="1" applyAlignment="1" applyProtection="1">
      <alignment horizontal="center" vertical="justify"/>
      <protection/>
    </xf>
    <xf numFmtId="49" fontId="13" fillId="0" borderId="21" xfId="0" applyNumberFormat="1" applyFont="1" applyBorder="1" applyAlignment="1" applyProtection="1">
      <alignment horizontal="left" vertical="justify" wrapText="1"/>
      <protection/>
    </xf>
    <xf numFmtId="0" fontId="13" fillId="0" borderId="49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50" xfId="0" applyNumberFormat="1" applyFont="1" applyBorder="1" applyAlignment="1" applyProtection="1">
      <alignment horizontal="center" vertical="center"/>
      <protection/>
    </xf>
    <xf numFmtId="49" fontId="13" fillId="0" borderId="51" xfId="0" applyNumberFormat="1" applyFont="1" applyBorder="1" applyAlignment="1" applyProtection="1">
      <alignment horizontal="center" vertical="center"/>
      <protection/>
    </xf>
    <xf numFmtId="49" fontId="13" fillId="0" borderId="53" xfId="0" applyNumberFormat="1" applyFont="1" applyBorder="1" applyAlignment="1" applyProtection="1">
      <alignment horizontal="center" vertical="center"/>
      <protection/>
    </xf>
    <xf numFmtId="49" fontId="13" fillId="0" borderId="52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left"/>
      <protection/>
    </xf>
    <xf numFmtId="0" fontId="50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53" xfId="0" applyFont="1" applyFill="1" applyBorder="1" applyAlignment="1" applyProtection="1">
      <alignment horizontal="center"/>
      <protection/>
    </xf>
    <xf numFmtId="0" fontId="2" fillId="0" borderId="53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8" fillId="0" borderId="11" xfId="0" applyNumberFormat="1" applyFont="1" applyBorder="1" applyAlignment="1" applyProtection="1">
      <alignment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4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4" fillId="0" borderId="10" xfId="0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8" fillId="0" borderId="1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0" fontId="12" fillId="0" borderId="10" xfId="0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3" fillId="0" borderId="49" xfId="0" applyFont="1" applyBorder="1" applyAlignment="1" applyProtection="1">
      <alignment horizontal="center" vertical="center" textRotation="90" wrapText="1"/>
      <protection/>
    </xf>
    <xf numFmtId="0" fontId="23" fillId="0" borderId="51" xfId="0" applyFont="1" applyBorder="1" applyAlignment="1" applyProtection="1">
      <alignment horizontal="center" vertical="center" textRotation="90" wrapText="1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 wrapText="1"/>
      <protection/>
    </xf>
    <xf numFmtId="49" fontId="18" fillId="0" borderId="56" xfId="0" applyNumberFormat="1" applyFont="1" applyBorder="1" applyAlignment="1" applyProtection="1">
      <alignment horizontal="center" vertical="center"/>
      <protection/>
    </xf>
    <xf numFmtId="49" fontId="18" fillId="0" borderId="57" xfId="0" applyNumberFormat="1" applyFont="1" applyBorder="1" applyAlignment="1" applyProtection="1">
      <alignment horizontal="center" vertical="center"/>
      <protection/>
    </xf>
    <xf numFmtId="49" fontId="18" fillId="0" borderId="58" xfId="0" applyNumberFormat="1" applyFont="1" applyBorder="1" applyAlignment="1" applyProtection="1">
      <alignment horizontal="center" vertical="center"/>
      <protection/>
    </xf>
    <xf numFmtId="49" fontId="18" fillId="0" borderId="54" xfId="0" applyNumberFormat="1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26" fillId="0" borderId="54" xfId="0" applyNumberFormat="1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3" fillId="0" borderId="59" xfId="0" applyNumberFormat="1" applyFont="1" applyFill="1" applyBorder="1" applyAlignment="1" applyProtection="1">
      <alignment horizontal="center" vertical="center"/>
      <protection/>
    </xf>
    <xf numFmtId="0" fontId="17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17" fillId="37" borderId="76" xfId="0" applyNumberFormat="1" applyFont="1" applyFill="1" applyBorder="1" applyAlignment="1" applyProtection="1">
      <alignment horizontal="center" vertical="center"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9" fillId="0" borderId="11" xfId="0" applyFont="1" applyFill="1" applyBorder="1" applyAlignment="1" applyProtection="1">
      <alignment horizontal="center" vertical="top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55" fillId="0" borderId="77" xfId="0" applyFont="1" applyFill="1" applyBorder="1" applyAlignment="1">
      <alignment horizontal="center" vertical="top" shrinkToFit="1"/>
    </xf>
    <xf numFmtId="0" fontId="55" fillId="0" borderId="78" xfId="0" applyFont="1" applyFill="1" applyBorder="1" applyAlignment="1">
      <alignment horizontal="center" vertical="top" shrinkToFit="1"/>
    </xf>
    <xf numFmtId="0" fontId="55" fillId="0" borderId="44" xfId="0" applyFont="1" applyFill="1" applyBorder="1" applyAlignment="1">
      <alignment horizontal="center" vertical="top" shrinkToFit="1"/>
    </xf>
    <xf numFmtId="0" fontId="55" fillId="0" borderId="39" xfId="0" applyFont="1" applyFill="1" applyBorder="1" applyAlignment="1">
      <alignment horizontal="center" vertical="center" shrinkToFit="1"/>
    </xf>
    <xf numFmtId="0" fontId="55" fillId="0" borderId="41" xfId="0" applyFont="1" applyFill="1" applyBorder="1" applyAlignment="1">
      <alignment horizontal="center" vertical="center" shrinkToFit="1"/>
    </xf>
    <xf numFmtId="0" fontId="55" fillId="0" borderId="40" xfId="0" applyFont="1" applyFill="1" applyBorder="1" applyAlignment="1">
      <alignment horizontal="center" vertical="center" shrinkToFit="1"/>
    </xf>
    <xf numFmtId="0" fontId="55" fillId="0" borderId="77" xfId="0" applyFont="1" applyFill="1" applyBorder="1" applyAlignment="1">
      <alignment horizontal="center" shrinkToFit="1"/>
    </xf>
    <xf numFmtId="0" fontId="55" fillId="0" borderId="78" xfId="0" applyFont="1" applyFill="1" applyBorder="1" applyAlignment="1">
      <alignment horizontal="center" shrinkToFit="1"/>
    </xf>
    <xf numFmtId="0" fontId="55" fillId="0" borderId="44" xfId="0" applyFont="1" applyFill="1" applyBorder="1" applyAlignment="1">
      <alignment horizontal="center" shrinkToFit="1"/>
    </xf>
    <xf numFmtId="0" fontId="55" fillId="0" borderId="38" xfId="0" applyFont="1" applyFill="1" applyBorder="1" applyAlignment="1">
      <alignment horizontal="center" vertical="top" shrinkToFit="1"/>
    </xf>
    <xf numFmtId="0" fontId="55" fillId="0" borderId="0" xfId="0" applyFont="1" applyFill="1" applyBorder="1" applyAlignment="1">
      <alignment horizontal="center" shrinkToFit="1"/>
    </xf>
    <xf numFmtId="0" fontId="52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56" fillId="35" borderId="39" xfId="0" applyFont="1" applyFill="1" applyBorder="1" applyAlignment="1">
      <alignment horizontal="center" vertical="center" wrapText="1" shrinkToFit="1"/>
    </xf>
    <xf numFmtId="0" fontId="56" fillId="35" borderId="41" xfId="0" applyFont="1" applyFill="1" applyBorder="1" applyAlignment="1">
      <alignment horizontal="center" vertical="center" wrapText="1" shrinkToFit="1"/>
    </xf>
    <xf numFmtId="0" fontId="56" fillId="35" borderId="40" xfId="0" applyFont="1" applyFill="1" applyBorder="1" applyAlignment="1">
      <alignment horizontal="center" vertical="center" wrapText="1" shrinkToFit="1"/>
    </xf>
    <xf numFmtId="0" fontId="55" fillId="35" borderId="79" xfId="0" applyFont="1" applyFill="1" applyBorder="1" applyAlignment="1">
      <alignment horizontal="center" vertical="center" shrinkToFit="1"/>
    </xf>
    <xf numFmtId="0" fontId="55" fillId="35" borderId="42" xfId="0" applyFont="1" applyFill="1" applyBorder="1" applyAlignment="1">
      <alignment horizontal="center" vertical="center" shrinkToFit="1"/>
    </xf>
    <xf numFmtId="0" fontId="55" fillId="35" borderId="80" xfId="0" applyFont="1" applyFill="1" applyBorder="1" applyAlignment="1">
      <alignment horizontal="center" vertical="center" shrinkToFit="1"/>
    </xf>
    <xf numFmtId="0" fontId="55" fillId="0" borderId="81" xfId="0" applyFont="1" applyFill="1" applyBorder="1" applyAlignment="1">
      <alignment horizontal="center" vertical="center" shrinkToFit="1"/>
    </xf>
    <xf numFmtId="0" fontId="55" fillId="0" borderId="69" xfId="0" applyFont="1" applyFill="1" applyBorder="1" applyAlignment="1">
      <alignment horizontal="center" vertical="center" shrinkToFit="1"/>
    </xf>
    <xf numFmtId="0" fontId="55" fillId="0" borderId="72" xfId="0" applyFont="1" applyFill="1" applyBorder="1" applyAlignment="1">
      <alignment horizontal="center" vertical="center" shrinkToFit="1"/>
    </xf>
    <xf numFmtId="0" fontId="55" fillId="35" borderId="39" xfId="0" applyFont="1" applyFill="1" applyBorder="1" applyAlignment="1">
      <alignment horizontal="center" vertical="center" shrinkToFit="1"/>
    </xf>
    <xf numFmtId="0" fontId="55" fillId="35" borderId="41" xfId="0" applyFont="1" applyFill="1" applyBorder="1" applyAlignment="1">
      <alignment horizontal="center" vertical="center" shrinkToFit="1"/>
    </xf>
    <xf numFmtId="0" fontId="55" fillId="35" borderId="40" xfId="0" applyFont="1" applyFill="1" applyBorder="1" applyAlignment="1">
      <alignment horizontal="center" vertical="center" shrinkToFit="1"/>
    </xf>
    <xf numFmtId="0" fontId="55" fillId="39" borderId="41" xfId="0" applyFont="1" applyFill="1" applyBorder="1" applyAlignment="1">
      <alignment horizontal="center" vertical="center" wrapText="1" shrinkToFit="1"/>
    </xf>
    <xf numFmtId="0" fontId="55" fillId="39" borderId="40" xfId="0" applyFont="1" applyFill="1" applyBorder="1" applyAlignment="1">
      <alignment horizontal="center" vertical="center" wrapText="1" shrinkToFit="1"/>
    </xf>
    <xf numFmtId="0" fontId="55" fillId="39" borderId="39" xfId="0" applyFont="1" applyFill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left"/>
    </xf>
    <xf numFmtId="0" fontId="58" fillId="0" borderId="54" xfId="0" applyFont="1" applyBorder="1" applyAlignment="1">
      <alignment horizontal="left"/>
    </xf>
    <xf numFmtId="0" fontId="58" fillId="0" borderId="55" xfId="0" applyFont="1" applyBorder="1" applyAlignment="1">
      <alignment horizontal="left"/>
    </xf>
    <xf numFmtId="0" fontId="55" fillId="0" borderId="39" xfId="0" applyFont="1" applyFill="1" applyBorder="1" applyAlignment="1">
      <alignment horizontal="center" vertical="center" wrapText="1" shrinkToFit="1"/>
    </xf>
    <xf numFmtId="0" fontId="55" fillId="0" borderId="41" xfId="0" applyFont="1" applyFill="1" applyBorder="1" applyAlignment="1">
      <alignment horizontal="center" vertical="center" wrapText="1" shrinkToFit="1"/>
    </xf>
    <xf numFmtId="0" fontId="55" fillId="0" borderId="40" xfId="0" applyFont="1" applyFill="1" applyBorder="1" applyAlignment="1">
      <alignment horizontal="center" vertical="center" wrapText="1" shrinkToFit="1"/>
    </xf>
    <xf numFmtId="0" fontId="54" fillId="0" borderId="39" xfId="0" applyFont="1" applyFill="1" applyBorder="1" applyAlignment="1">
      <alignment horizontal="center" vertical="top" shrinkToFit="1"/>
    </xf>
    <xf numFmtId="0" fontId="54" fillId="0" borderId="40" xfId="0" applyFont="1" applyFill="1" applyBorder="1" applyAlignment="1">
      <alignment horizontal="center" vertical="top" shrinkToFit="1"/>
    </xf>
    <xf numFmtId="0" fontId="54" fillId="0" borderId="39" xfId="0" applyFont="1" applyFill="1" applyBorder="1" applyAlignment="1">
      <alignment horizontal="center" vertical="top" textRotation="90" shrinkToFit="1"/>
    </xf>
    <xf numFmtId="0" fontId="54" fillId="0" borderId="40" xfId="0" applyFont="1" applyFill="1" applyBorder="1" applyAlignment="1">
      <alignment horizontal="center" vertical="top" textRotation="90" shrinkToFit="1"/>
    </xf>
    <xf numFmtId="0" fontId="53" fillId="0" borderId="77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77" xfId="0" applyFont="1" applyFill="1" applyBorder="1" applyAlignment="1">
      <alignment horizontal="center" wrapText="1"/>
    </xf>
    <xf numFmtId="0" fontId="53" fillId="0" borderId="78" xfId="0" applyFont="1" applyFill="1" applyBorder="1" applyAlignment="1">
      <alignment horizontal="center" wrapText="1"/>
    </xf>
    <xf numFmtId="0" fontId="53" fillId="0" borderId="44" xfId="0" applyFont="1" applyFill="1" applyBorder="1" applyAlignment="1">
      <alignment horizontal="center" wrapText="1"/>
    </xf>
    <xf numFmtId="0" fontId="0" fillId="0" borderId="40" xfId="0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5</xdr:col>
      <xdr:colOff>133350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5"/>
  <sheetViews>
    <sheetView tabSelected="1" zoomScale="60" zoomScaleNormal="60" zoomScaleSheetLayoutView="70" zoomScalePageLayoutView="40" workbookViewId="0" topLeftCell="A34">
      <selection activeCell="AK54" sqref="AK54:AL54"/>
    </sheetView>
  </sheetViews>
  <sheetFormatPr defaultColWidth="10.125" defaultRowHeight="12.75"/>
  <cols>
    <col min="1" max="3" width="4.375" style="1" customWidth="1"/>
    <col min="4" max="5" width="6.75390625" style="1" customWidth="1"/>
    <col min="6" max="8" width="4.375" style="1" customWidth="1"/>
    <col min="9" max="9" width="5.00390625" style="1" customWidth="1"/>
    <col min="10" max="12" width="4.375" style="1" customWidth="1"/>
    <col min="13" max="14" width="4.375" style="2" customWidth="1"/>
    <col min="15" max="16" width="4.375" style="3" customWidth="1"/>
    <col min="17" max="19" width="4.375" style="4" customWidth="1"/>
    <col min="20" max="20" width="7.00390625" style="4" customWidth="1"/>
    <col min="21" max="27" width="4.375" style="4" customWidth="1"/>
    <col min="28" max="29" width="4.375" style="5" customWidth="1"/>
    <col min="30" max="30" width="7.00390625" style="5" customWidth="1"/>
    <col min="31" max="31" width="4.375" style="5" customWidth="1"/>
    <col min="32" max="32" width="5.875" style="1" customWidth="1"/>
    <col min="33" max="41" width="4.375" style="1" customWidth="1"/>
    <col min="42" max="43" width="5.625" style="1" customWidth="1"/>
    <col min="44" max="51" width="4.375" style="1" customWidth="1"/>
    <col min="52" max="52" width="4.875" style="1" customWidth="1"/>
    <col min="53" max="53" width="4.375" style="1" customWidth="1"/>
    <col min="54" max="54" width="5.125" style="1" customWidth="1"/>
    <col min="55" max="55" width="5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9.25390625" style="1" customWidth="1"/>
    <col min="60" max="60" width="6.00390625" style="1" customWidth="1"/>
    <col min="61" max="61" width="5.00390625" style="1" customWidth="1"/>
    <col min="62" max="62" width="6.125" style="1" customWidth="1"/>
    <col min="63" max="16384" width="10.125" style="1" customWidth="1"/>
  </cols>
  <sheetData>
    <row r="1" spans="56:62" ht="23.25" customHeight="1">
      <c r="BD1" s="6"/>
      <c r="BE1" s="6"/>
      <c r="BF1" s="6"/>
      <c r="BG1" s="6"/>
      <c r="BH1" s="6"/>
      <c r="BI1" s="6"/>
      <c r="BJ1" s="6"/>
    </row>
    <row r="2" spans="1:62" ht="29.2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10"/>
      <c r="P2" s="10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13"/>
      <c r="BE2" s="13"/>
      <c r="BF2" s="13"/>
      <c r="BG2" s="13"/>
      <c r="BH2" s="13"/>
      <c r="BI2" s="13"/>
      <c r="BJ2" s="13"/>
    </row>
    <row r="3" spans="1:62" s="16" customFormat="1" ht="31.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3"/>
      <c r="BE3" s="13"/>
      <c r="BF3" s="13"/>
      <c r="BG3" s="13"/>
      <c r="BH3" s="13"/>
      <c r="BI3" s="13"/>
      <c r="BJ3" s="13"/>
    </row>
    <row r="4" spans="1:62" ht="43.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</row>
    <row r="5" spans="2:62" ht="22.5" customHeight="1">
      <c r="B5" s="725" t="s">
        <v>130</v>
      </c>
      <c r="C5" s="725"/>
      <c r="D5" s="725"/>
      <c r="E5" s="725"/>
      <c r="F5" s="725"/>
      <c r="G5" s="725"/>
      <c r="H5" s="725"/>
      <c r="I5" s="725"/>
      <c r="J5" s="260"/>
      <c r="K5" s="260"/>
      <c r="L5" s="260"/>
      <c r="M5" s="261"/>
      <c r="N5" s="21"/>
      <c r="O5" s="22"/>
      <c r="P5" s="22"/>
      <c r="Q5" s="23"/>
      <c r="R5" s="23"/>
      <c r="S5" s="23"/>
      <c r="T5" s="23"/>
      <c r="U5" s="23"/>
      <c r="V5" s="23"/>
      <c r="W5" s="23"/>
      <c r="X5" s="23"/>
      <c r="Z5" s="24"/>
      <c r="AA5" s="25" t="s">
        <v>3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  <c r="AO5" s="26"/>
      <c r="AP5" s="26"/>
      <c r="AQ5" s="26"/>
      <c r="AW5" s="712"/>
      <c r="AX5" s="712"/>
      <c r="AY5" s="712"/>
      <c r="AZ5" s="712"/>
      <c r="BA5" s="712"/>
      <c r="BB5" s="712"/>
      <c r="BC5" s="712"/>
      <c r="BD5" s="27"/>
      <c r="BE5" s="27"/>
      <c r="BF5" s="27"/>
      <c r="BG5" s="27"/>
      <c r="BH5" s="27"/>
      <c r="BI5" s="27"/>
      <c r="BJ5" s="27"/>
    </row>
    <row r="6" spans="1:61" ht="26.25" customHeight="1">
      <c r="A6" s="28"/>
      <c r="B6" s="29" t="s">
        <v>131</v>
      </c>
      <c r="C6" s="30"/>
      <c r="D6" s="261"/>
      <c r="E6" s="261"/>
      <c r="F6" s="261"/>
      <c r="G6" s="261"/>
      <c r="H6" s="262"/>
      <c r="I6" s="260"/>
      <c r="J6" s="260"/>
      <c r="K6" s="260"/>
      <c r="L6" s="260"/>
      <c r="M6" s="263"/>
      <c r="N6" s="30"/>
      <c r="O6" s="30"/>
      <c r="P6" s="730" t="s">
        <v>4</v>
      </c>
      <c r="Q6" s="730"/>
      <c r="R6" s="730"/>
      <c r="S6" s="730"/>
      <c r="T6" s="730"/>
      <c r="U6" s="31" t="s">
        <v>5</v>
      </c>
      <c r="V6" s="31"/>
      <c r="W6" s="31"/>
      <c r="X6" s="31"/>
      <c r="Y6" s="31"/>
      <c r="Z6" s="31"/>
      <c r="AA6" s="31"/>
      <c r="AB6" s="31"/>
      <c r="AC6" s="32" t="s">
        <v>6</v>
      </c>
      <c r="AD6" s="32"/>
      <c r="AE6" s="32"/>
      <c r="AF6" s="32"/>
      <c r="AG6" s="32"/>
      <c r="AH6" s="731" t="s">
        <v>144</v>
      </c>
      <c r="AI6" s="731"/>
      <c r="AJ6" s="731"/>
      <c r="AK6" s="731"/>
      <c r="AL6" s="731"/>
      <c r="AM6" s="731"/>
      <c r="AN6" s="731"/>
      <c r="AO6" s="731"/>
      <c r="AP6" s="731"/>
      <c r="AQ6" s="731"/>
      <c r="AR6" s="731"/>
      <c r="AS6" s="731"/>
      <c r="AT6" s="731"/>
      <c r="AU6" s="731"/>
      <c r="AW6" s="33" t="s">
        <v>7</v>
      </c>
      <c r="AX6" s="34"/>
      <c r="AY6" s="34"/>
      <c r="AZ6" s="34"/>
      <c r="BA6" s="34"/>
      <c r="BB6" s="34"/>
      <c r="BC6" s="728" t="s">
        <v>147</v>
      </c>
      <c r="BD6" s="728"/>
      <c r="BE6" s="728"/>
      <c r="BF6" s="728"/>
      <c r="BG6" s="728"/>
      <c r="BH6" s="728"/>
      <c r="BI6" s="728"/>
    </row>
    <row r="7" spans="1:61" ht="27" customHeight="1">
      <c r="A7" s="28"/>
      <c r="B7" s="29" t="s">
        <v>8</v>
      </c>
      <c r="C7" s="30"/>
      <c r="D7" s="261"/>
      <c r="E7" s="261"/>
      <c r="F7" s="261"/>
      <c r="G7" s="261"/>
      <c r="H7" s="262"/>
      <c r="I7" s="261"/>
      <c r="J7" s="264"/>
      <c r="K7" s="264"/>
      <c r="L7" s="264"/>
      <c r="M7" s="265"/>
      <c r="N7" s="30"/>
      <c r="O7" s="30"/>
      <c r="P7" s="35"/>
      <c r="Q7" s="36"/>
      <c r="R7" s="36"/>
      <c r="T7" s="37"/>
      <c r="U7" s="734" t="s">
        <v>122</v>
      </c>
      <c r="V7" s="734"/>
      <c r="W7" s="734"/>
      <c r="X7" s="734"/>
      <c r="Y7" s="734"/>
      <c r="Z7" s="734"/>
      <c r="AA7" s="734"/>
      <c r="AB7" s="734"/>
      <c r="AC7" s="36"/>
      <c r="AD7" s="38"/>
      <c r="AE7" s="39"/>
      <c r="AF7" s="39"/>
      <c r="AG7" s="39"/>
      <c r="AH7" s="732" t="s">
        <v>123</v>
      </c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40"/>
      <c r="AW7" s="41"/>
      <c r="AX7" s="41"/>
      <c r="AY7" s="41"/>
      <c r="AZ7" s="41"/>
      <c r="BA7" s="41"/>
      <c r="BB7" s="41"/>
      <c r="BC7" s="42"/>
      <c r="BD7" s="42"/>
      <c r="BE7" s="42"/>
      <c r="BF7" s="42"/>
      <c r="BG7" s="42"/>
      <c r="BH7" s="42"/>
      <c r="BI7" s="42"/>
    </row>
    <row r="8" spans="2:61" ht="27.75" customHeight="1">
      <c r="B8" s="726" t="s">
        <v>221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262"/>
      <c r="N8" s="35"/>
      <c r="O8" s="45"/>
      <c r="P8" s="717" t="s">
        <v>9</v>
      </c>
      <c r="Q8" s="717"/>
      <c r="R8" s="717"/>
      <c r="S8" s="717"/>
      <c r="T8" s="717"/>
      <c r="U8" s="717"/>
      <c r="V8" s="717"/>
      <c r="W8" s="717"/>
      <c r="X8" s="729" t="s">
        <v>145</v>
      </c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9"/>
      <c r="AP8" s="729"/>
      <c r="AQ8" s="729"/>
      <c r="AR8" s="729"/>
      <c r="AS8" s="729"/>
      <c r="AT8" s="729"/>
      <c r="AU8" s="729"/>
      <c r="AW8" s="46" t="s">
        <v>10</v>
      </c>
      <c r="AX8" s="46"/>
      <c r="AY8" s="46"/>
      <c r="AZ8" s="46"/>
      <c r="BA8" s="46"/>
      <c r="BB8" s="40"/>
      <c r="BC8" s="737" t="s">
        <v>149</v>
      </c>
      <c r="BD8" s="737"/>
      <c r="BE8" s="737"/>
      <c r="BF8" s="737"/>
      <c r="BG8" s="737"/>
      <c r="BH8" s="737"/>
      <c r="BI8" s="737"/>
    </row>
    <row r="9" spans="2:61" ht="32.25" customHeight="1">
      <c r="B9" s="727" t="s">
        <v>222</v>
      </c>
      <c r="C9" s="727"/>
      <c r="D9" s="727"/>
      <c r="E9" s="727"/>
      <c r="F9" s="727"/>
      <c r="G9" s="727"/>
      <c r="H9" s="727"/>
      <c r="I9" s="266"/>
      <c r="J9" s="266"/>
      <c r="K9" s="261"/>
      <c r="L9" s="261"/>
      <c r="M9" s="267"/>
      <c r="N9" s="35"/>
      <c r="O9" s="45"/>
      <c r="P9" s="47"/>
      <c r="Q9" s="48"/>
      <c r="R9" s="48"/>
      <c r="S9" s="48"/>
      <c r="T9" s="48"/>
      <c r="U9" s="48"/>
      <c r="V9" s="48"/>
      <c r="W9" s="48"/>
      <c r="X9" s="719" t="s">
        <v>124</v>
      </c>
      <c r="Y9" s="719"/>
      <c r="Z9" s="719"/>
      <c r="AA9" s="719"/>
      <c r="AB9" s="719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19"/>
      <c r="AP9" s="719"/>
      <c r="AQ9" s="719"/>
      <c r="AR9" s="49"/>
      <c r="AS9" s="49"/>
      <c r="AT9" s="49"/>
      <c r="AU9" s="49"/>
      <c r="AV9" s="40"/>
      <c r="AW9" s="50"/>
      <c r="AX9" s="50"/>
      <c r="AY9" s="50"/>
      <c r="AZ9" s="50"/>
      <c r="BA9" s="50"/>
      <c r="BB9" s="40"/>
      <c r="BC9" s="738"/>
      <c r="BD9" s="738"/>
      <c r="BE9" s="738"/>
      <c r="BF9" s="738"/>
      <c r="BG9" s="738"/>
      <c r="BH9" s="738"/>
      <c r="BI9" s="738"/>
    </row>
    <row r="10" spans="2:61" ht="26.25">
      <c r="B10" s="439" t="s">
        <v>132</v>
      </c>
      <c r="C10" s="439"/>
      <c r="D10" s="439"/>
      <c r="E10" s="439"/>
      <c r="F10" s="439"/>
      <c r="G10" s="439"/>
      <c r="H10" s="439"/>
      <c r="I10" s="439"/>
      <c r="J10" s="439"/>
      <c r="K10" s="262"/>
      <c r="L10" s="262"/>
      <c r="M10" s="266"/>
      <c r="N10" s="43"/>
      <c r="O10" s="43"/>
      <c r="P10" s="722" t="s">
        <v>126</v>
      </c>
      <c r="Q10" s="722"/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AD10" s="722"/>
      <c r="AE10" s="722"/>
      <c r="AF10" s="722"/>
      <c r="AG10" s="722"/>
      <c r="AH10" s="722"/>
      <c r="AW10" s="46" t="s">
        <v>11</v>
      </c>
      <c r="AX10" s="46"/>
      <c r="AY10" s="46"/>
      <c r="AZ10" s="46"/>
      <c r="BA10" s="46"/>
      <c r="BB10" s="46"/>
      <c r="BC10" s="428" t="s">
        <v>12</v>
      </c>
      <c r="BD10" s="428"/>
      <c r="BE10" s="428"/>
      <c r="BF10" s="428"/>
      <c r="BG10" s="428"/>
      <c r="BH10" s="428"/>
      <c r="BI10" s="428"/>
    </row>
    <row r="11" spans="4:61" ht="27" customHeight="1">
      <c r="D11" s="262"/>
      <c r="E11" s="262"/>
      <c r="F11" s="262"/>
      <c r="G11" s="262"/>
      <c r="H11" s="262"/>
      <c r="I11" s="262"/>
      <c r="J11" s="262"/>
      <c r="K11" s="266"/>
      <c r="L11" s="266"/>
      <c r="M11" s="266"/>
      <c r="N11" s="43"/>
      <c r="O11" s="43"/>
      <c r="P11" s="723" t="s">
        <v>146</v>
      </c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3"/>
      <c r="AL11" s="723"/>
      <c r="AM11" s="723"/>
      <c r="AN11" s="723"/>
      <c r="AO11" s="723"/>
      <c r="AP11" s="723"/>
      <c r="AQ11" s="723"/>
      <c r="AR11" s="723"/>
      <c r="AS11" s="723"/>
      <c r="AT11" s="723"/>
      <c r="AU11" s="723"/>
      <c r="AV11" s="40"/>
      <c r="AW11" s="52"/>
      <c r="AX11" s="52"/>
      <c r="AY11" s="52"/>
      <c r="AZ11" s="52"/>
      <c r="BA11" s="52"/>
      <c r="BB11" s="52"/>
      <c r="BC11" s="53"/>
      <c r="BD11" s="53"/>
      <c r="BE11" s="53"/>
      <c r="BF11" s="53"/>
      <c r="BG11" s="53"/>
      <c r="BH11" s="53"/>
      <c r="BI11" s="53"/>
    </row>
    <row r="12" spans="2:61" ht="21" customHeight="1" thickBot="1">
      <c r="B12" s="715"/>
      <c r="C12" s="715"/>
      <c r="D12" s="715"/>
      <c r="E12" s="715"/>
      <c r="F12" s="715"/>
      <c r="G12" s="716" t="s">
        <v>133</v>
      </c>
      <c r="H12" s="716"/>
      <c r="I12" s="716"/>
      <c r="J12" s="716"/>
      <c r="K12" s="716"/>
      <c r="L12" s="716"/>
      <c r="M12" s="716"/>
      <c r="N12" s="54"/>
      <c r="O12" s="55"/>
      <c r="P12" s="257"/>
      <c r="Q12" s="258"/>
      <c r="R12" s="258"/>
      <c r="S12" s="258"/>
      <c r="T12" s="258"/>
      <c r="U12" s="258"/>
      <c r="V12" s="258"/>
      <c r="W12" s="258"/>
      <c r="X12" s="258"/>
      <c r="Y12" s="259"/>
      <c r="Z12" s="259"/>
      <c r="AA12" s="259"/>
      <c r="AB12" s="259"/>
      <c r="AC12" s="720" t="s">
        <v>125</v>
      </c>
      <c r="AD12" s="721"/>
      <c r="AE12" s="721"/>
      <c r="AF12" s="721"/>
      <c r="AG12" s="721"/>
      <c r="AH12" s="721"/>
      <c r="AI12" s="721"/>
      <c r="AJ12" s="721"/>
      <c r="AK12" s="721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56"/>
      <c r="AW12" s="57" t="s">
        <v>13</v>
      </c>
      <c r="AY12" s="57"/>
      <c r="AZ12" s="57"/>
      <c r="BA12" s="57"/>
      <c r="BB12" s="735" t="s">
        <v>14</v>
      </c>
      <c r="BC12" s="735"/>
      <c r="BD12" s="735"/>
      <c r="BE12" s="735"/>
      <c r="BF12" s="735"/>
      <c r="BG12" s="735"/>
      <c r="BH12" s="735"/>
      <c r="BI12" s="735"/>
    </row>
    <row r="13" spans="4:61" ht="17.25" customHeight="1">
      <c r="D13" s="262"/>
      <c r="E13" s="262"/>
      <c r="F13" s="262"/>
      <c r="G13" s="262"/>
      <c r="H13" s="262"/>
      <c r="I13" s="262"/>
      <c r="J13" s="262"/>
      <c r="K13" s="262"/>
      <c r="L13" s="268"/>
      <c r="M13" s="268"/>
      <c r="N13" s="54"/>
      <c r="O13" s="55"/>
      <c r="P13" s="55"/>
      <c r="Q13" s="59"/>
      <c r="R13" s="59"/>
      <c r="S13" s="59"/>
      <c r="T13" s="59"/>
      <c r="U13" s="60"/>
      <c r="V13" s="60"/>
      <c r="W13" s="60"/>
      <c r="Y13" s="255"/>
      <c r="Z13" s="255"/>
      <c r="AA13" s="255"/>
      <c r="AB13" s="255"/>
      <c r="AC13" s="255"/>
      <c r="AD13" s="256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40"/>
      <c r="AW13" s="61"/>
      <c r="AX13" s="40"/>
      <c r="AY13" s="40"/>
      <c r="AZ13" s="40"/>
      <c r="BA13" s="40"/>
      <c r="BB13" s="62"/>
      <c r="BC13" s="63"/>
      <c r="BD13" s="63"/>
      <c r="BE13" s="63"/>
      <c r="BF13" s="63"/>
      <c r="BG13" s="63"/>
      <c r="BH13" s="63"/>
      <c r="BI13" s="63"/>
    </row>
    <row r="14" spans="2:62" ht="22.5" customHeight="1">
      <c r="B14" s="5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4"/>
      <c r="O14" s="55"/>
      <c r="P14" s="55"/>
      <c r="Q14" s="718" t="s">
        <v>15</v>
      </c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24" t="s">
        <v>214</v>
      </c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64"/>
      <c r="AS14" s="64"/>
      <c r="AT14" s="64"/>
      <c r="AU14" s="64"/>
      <c r="AV14" s="40"/>
      <c r="AW14" s="40"/>
      <c r="AX14" s="61"/>
      <c r="AY14" s="40"/>
      <c r="AZ14" s="40"/>
      <c r="BA14" s="40"/>
      <c r="BB14" s="40"/>
      <c r="BC14" s="62"/>
      <c r="BD14" s="65"/>
      <c r="BE14" s="65"/>
      <c r="BF14" s="65"/>
      <c r="BG14" s="65"/>
      <c r="BH14" s="65"/>
      <c r="BI14" s="65"/>
      <c r="BJ14" s="65"/>
    </row>
    <row r="15" spans="2:62" ht="15" customHeight="1">
      <c r="B15" s="5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4"/>
      <c r="O15" s="55"/>
      <c r="P15" s="5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  <c r="AS15" s="69"/>
      <c r="AT15" s="69"/>
      <c r="AU15" s="69"/>
      <c r="AX15" s="70"/>
      <c r="BC15" s="44"/>
      <c r="BD15" s="71"/>
      <c r="BE15" s="71"/>
      <c r="BF15" s="71"/>
      <c r="BG15" s="71"/>
      <c r="BH15" s="71"/>
      <c r="BI15" s="71"/>
      <c r="BJ15" s="71"/>
    </row>
    <row r="16" spans="2:62" ht="22.5" customHeight="1">
      <c r="B16" s="5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4"/>
      <c r="O16" s="55"/>
      <c r="P16" s="55"/>
      <c r="Q16" s="713" t="s">
        <v>16</v>
      </c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36" t="s">
        <v>148</v>
      </c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69"/>
      <c r="AS16" s="69"/>
      <c r="AT16" s="69"/>
      <c r="AU16" s="69"/>
      <c r="AX16" s="70"/>
      <c r="BC16" s="44"/>
      <c r="BD16" s="71"/>
      <c r="BE16" s="71"/>
      <c r="BF16" s="71"/>
      <c r="BG16" s="71"/>
      <c r="BH16" s="71"/>
      <c r="BI16" s="71"/>
      <c r="BJ16" s="71"/>
    </row>
    <row r="17" spans="2:62" ht="21" customHeight="1">
      <c r="B17" s="5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4"/>
      <c r="O17" s="55"/>
      <c r="P17" s="5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9"/>
      <c r="AS17" s="69"/>
      <c r="AT17" s="69"/>
      <c r="AU17" s="69"/>
      <c r="AX17" s="70"/>
      <c r="BC17" s="44"/>
      <c r="BD17" s="71"/>
      <c r="BE17" s="71"/>
      <c r="BF17" s="71"/>
      <c r="BG17" s="71"/>
      <c r="BH17" s="71"/>
      <c r="BI17" s="71"/>
      <c r="BJ17" s="71"/>
    </row>
    <row r="18" spans="4:56" ht="27.75" customHeight="1" thickBot="1">
      <c r="D18" s="714" t="s">
        <v>17</v>
      </c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714"/>
      <c r="AJ18" s="714"/>
      <c r="AK18" s="714"/>
      <c r="AL18" s="714"/>
      <c r="AM18" s="714"/>
      <c r="AN18" s="714"/>
      <c r="AO18" s="714"/>
      <c r="AP18" s="714"/>
      <c r="AQ18" s="714"/>
      <c r="AR18" s="714"/>
      <c r="AS18" s="714"/>
      <c r="AT18" s="714"/>
      <c r="AU18" s="714"/>
      <c r="AV18" s="714"/>
      <c r="AW18" s="714"/>
      <c r="AX18" s="714"/>
      <c r="AY18" s="714"/>
      <c r="AZ18" s="714"/>
      <c r="BA18" s="714"/>
      <c r="BB18" s="714"/>
      <c r="BC18" s="714"/>
      <c r="BD18" s="714"/>
    </row>
    <row r="19" spans="1:56" ht="18" customHeight="1" thickBot="1">
      <c r="A19" s="72"/>
      <c r="B19" s="72"/>
      <c r="C19" s="422"/>
      <c r="D19" s="412" t="s">
        <v>18</v>
      </c>
      <c r="E19" s="408" t="s">
        <v>19</v>
      </c>
      <c r="F19" s="409"/>
      <c r="G19" s="409"/>
      <c r="H19" s="410"/>
      <c r="I19" s="405" t="s">
        <v>20</v>
      </c>
      <c r="J19" s="406"/>
      <c r="K19" s="406"/>
      <c r="L19" s="406"/>
      <c r="M19" s="407"/>
      <c r="N19" s="754" t="s">
        <v>21</v>
      </c>
      <c r="O19" s="754"/>
      <c r="P19" s="754"/>
      <c r="Q19" s="754"/>
      <c r="R19" s="751" t="s">
        <v>22</v>
      </c>
      <c r="S19" s="752"/>
      <c r="T19" s="752"/>
      <c r="U19" s="752"/>
      <c r="V19" s="753"/>
      <c r="W19" s="755" t="s">
        <v>23</v>
      </c>
      <c r="X19" s="756"/>
      <c r="Y19" s="756"/>
      <c r="Z19" s="756"/>
      <c r="AA19" s="755" t="s">
        <v>24</v>
      </c>
      <c r="AB19" s="756"/>
      <c r="AC19" s="756"/>
      <c r="AD19" s="757"/>
      <c r="AE19" s="755" t="s">
        <v>25</v>
      </c>
      <c r="AF19" s="756"/>
      <c r="AG19" s="756"/>
      <c r="AH19" s="757"/>
      <c r="AI19" s="740" t="s">
        <v>26</v>
      </c>
      <c r="AJ19" s="741"/>
      <c r="AK19" s="741"/>
      <c r="AL19" s="741"/>
      <c r="AM19" s="742"/>
      <c r="AN19" s="739" t="s">
        <v>27</v>
      </c>
      <c r="AO19" s="739"/>
      <c r="AP19" s="739"/>
      <c r="AQ19" s="739"/>
      <c r="AR19" s="740" t="s">
        <v>28</v>
      </c>
      <c r="AS19" s="741"/>
      <c r="AT19" s="741"/>
      <c r="AU19" s="742"/>
      <c r="AV19" s="740" t="s">
        <v>29</v>
      </c>
      <c r="AW19" s="741"/>
      <c r="AX19" s="741"/>
      <c r="AY19" s="741"/>
      <c r="AZ19" s="742"/>
      <c r="BA19" s="741" t="s">
        <v>30</v>
      </c>
      <c r="BB19" s="741"/>
      <c r="BC19" s="741"/>
      <c r="BD19" s="742"/>
    </row>
    <row r="20" spans="1:56" ht="18" customHeight="1">
      <c r="A20" s="72"/>
      <c r="B20" s="72"/>
      <c r="C20" s="422"/>
      <c r="D20" s="413"/>
      <c r="E20" s="235">
        <v>1</v>
      </c>
      <c r="F20" s="73">
        <f aca="true" t="shared" si="0" ref="F20:BD20">E20+1</f>
        <v>2</v>
      </c>
      <c r="G20" s="73">
        <f t="shared" si="0"/>
        <v>3</v>
      </c>
      <c r="H20" s="74">
        <f t="shared" si="0"/>
        <v>4</v>
      </c>
      <c r="I20" s="235">
        <f t="shared" si="0"/>
        <v>5</v>
      </c>
      <c r="J20" s="73">
        <f t="shared" si="0"/>
        <v>6</v>
      </c>
      <c r="K20" s="73">
        <f t="shared" si="0"/>
        <v>7</v>
      </c>
      <c r="L20" s="73">
        <f t="shared" si="0"/>
        <v>8</v>
      </c>
      <c r="M20" s="74">
        <f t="shared" si="0"/>
        <v>9</v>
      </c>
      <c r="N20" s="232">
        <f t="shared" si="0"/>
        <v>10</v>
      </c>
      <c r="O20" s="228">
        <f t="shared" si="0"/>
        <v>11</v>
      </c>
      <c r="P20" s="228">
        <f t="shared" si="0"/>
        <v>12</v>
      </c>
      <c r="Q20" s="229">
        <f t="shared" si="0"/>
        <v>13</v>
      </c>
      <c r="R20" s="235">
        <f t="shared" si="0"/>
        <v>14</v>
      </c>
      <c r="S20" s="73">
        <f t="shared" si="0"/>
        <v>15</v>
      </c>
      <c r="T20" s="73">
        <f t="shared" si="0"/>
        <v>16</v>
      </c>
      <c r="U20" s="73">
        <f t="shared" si="0"/>
        <v>17</v>
      </c>
      <c r="V20" s="74">
        <f t="shared" si="0"/>
        <v>18</v>
      </c>
      <c r="W20" s="232">
        <f t="shared" si="0"/>
        <v>19</v>
      </c>
      <c r="X20" s="228">
        <f t="shared" si="0"/>
        <v>20</v>
      </c>
      <c r="Y20" s="228">
        <f t="shared" si="0"/>
        <v>21</v>
      </c>
      <c r="Z20" s="229">
        <f t="shared" si="0"/>
        <v>22</v>
      </c>
      <c r="AA20" s="244">
        <f t="shared" si="0"/>
        <v>23</v>
      </c>
      <c r="AB20" s="228">
        <f t="shared" si="0"/>
        <v>24</v>
      </c>
      <c r="AC20" s="228">
        <f t="shared" si="0"/>
        <v>25</v>
      </c>
      <c r="AD20" s="245">
        <f t="shared" si="0"/>
        <v>26</v>
      </c>
      <c r="AE20" s="244">
        <f t="shared" si="0"/>
        <v>27</v>
      </c>
      <c r="AF20" s="228">
        <f t="shared" si="0"/>
        <v>28</v>
      </c>
      <c r="AG20" s="228">
        <f t="shared" si="0"/>
        <v>29</v>
      </c>
      <c r="AH20" s="245">
        <f t="shared" si="0"/>
        <v>30</v>
      </c>
      <c r="AI20" s="235">
        <f t="shared" si="0"/>
        <v>31</v>
      </c>
      <c r="AJ20" s="73">
        <f t="shared" si="0"/>
        <v>32</v>
      </c>
      <c r="AK20" s="73">
        <f t="shared" si="0"/>
        <v>33</v>
      </c>
      <c r="AL20" s="73">
        <f t="shared" si="0"/>
        <v>34</v>
      </c>
      <c r="AM20" s="74">
        <f t="shared" si="0"/>
        <v>35</v>
      </c>
      <c r="AN20" s="250">
        <f t="shared" si="0"/>
        <v>36</v>
      </c>
      <c r="AO20" s="251">
        <f t="shared" si="0"/>
        <v>37</v>
      </c>
      <c r="AP20" s="251">
        <f t="shared" si="0"/>
        <v>38</v>
      </c>
      <c r="AQ20" s="252">
        <f t="shared" si="0"/>
        <v>39</v>
      </c>
      <c r="AR20" s="235">
        <f t="shared" si="0"/>
        <v>40</v>
      </c>
      <c r="AS20" s="73">
        <f t="shared" si="0"/>
        <v>41</v>
      </c>
      <c r="AT20" s="73">
        <f t="shared" si="0"/>
        <v>42</v>
      </c>
      <c r="AU20" s="74">
        <f t="shared" si="0"/>
        <v>43</v>
      </c>
      <c r="AV20" s="235">
        <f t="shared" si="0"/>
        <v>44</v>
      </c>
      <c r="AW20" s="73">
        <f t="shared" si="0"/>
        <v>45</v>
      </c>
      <c r="AX20" s="73">
        <f t="shared" si="0"/>
        <v>46</v>
      </c>
      <c r="AY20" s="73">
        <f t="shared" si="0"/>
        <v>47</v>
      </c>
      <c r="AZ20" s="74">
        <f t="shared" si="0"/>
        <v>48</v>
      </c>
      <c r="BA20" s="248">
        <f t="shared" si="0"/>
        <v>49</v>
      </c>
      <c r="BB20" s="73">
        <f t="shared" si="0"/>
        <v>50</v>
      </c>
      <c r="BC20" s="73">
        <f t="shared" si="0"/>
        <v>51</v>
      </c>
      <c r="BD20" s="74">
        <f t="shared" si="0"/>
        <v>52</v>
      </c>
    </row>
    <row r="21" spans="1:56" ht="21.75" customHeight="1">
      <c r="A21" s="72"/>
      <c r="B21" s="72"/>
      <c r="C21" s="75"/>
      <c r="D21" s="242" t="s">
        <v>31</v>
      </c>
      <c r="E21" s="236" t="s">
        <v>32</v>
      </c>
      <c r="F21" s="76" t="s">
        <v>32</v>
      </c>
      <c r="G21" s="76"/>
      <c r="H21" s="77"/>
      <c r="I21" s="236"/>
      <c r="J21" s="76"/>
      <c r="K21" s="76"/>
      <c r="L21" s="76"/>
      <c r="M21" s="77"/>
      <c r="N21" s="233"/>
      <c r="O21" s="76"/>
      <c r="P21" s="76"/>
      <c r="Q21" s="230"/>
      <c r="R21" s="236"/>
      <c r="S21" s="76"/>
      <c r="T21" s="76"/>
      <c r="U21" s="76"/>
      <c r="V21" s="77"/>
      <c r="W21" s="233"/>
      <c r="X21" s="76"/>
      <c r="Y21" s="233" t="s">
        <v>32</v>
      </c>
      <c r="Z21" s="233" t="s">
        <v>32</v>
      </c>
      <c r="AA21" s="236"/>
      <c r="AB21" s="76"/>
      <c r="AC21" s="76"/>
      <c r="AD21" s="77"/>
      <c r="AE21" s="236"/>
      <c r="AF21" s="76"/>
      <c r="AG21" s="76"/>
      <c r="AH21" s="77"/>
      <c r="AI21" s="236"/>
      <c r="AJ21" s="76"/>
      <c r="AK21" s="76"/>
      <c r="AL21" s="76"/>
      <c r="AM21" s="77"/>
      <c r="AN21" s="236"/>
      <c r="AO21" s="76"/>
      <c r="AP21" s="76"/>
      <c r="AQ21" s="253"/>
      <c r="AR21" s="254"/>
      <c r="AS21" s="76" t="s">
        <v>32</v>
      </c>
      <c r="AT21" s="76" t="s">
        <v>32</v>
      </c>
      <c r="AU21" s="77"/>
      <c r="AV21" s="236"/>
      <c r="AW21" s="76"/>
      <c r="AX21" s="76"/>
      <c r="AY21" s="76"/>
      <c r="AZ21" s="77"/>
      <c r="BA21" s="233"/>
      <c r="BB21" s="76"/>
      <c r="BC21" s="76"/>
      <c r="BD21" s="77"/>
    </row>
    <row r="22" spans="1:56" s="44" customFormat="1" ht="21" customHeight="1" thickBot="1">
      <c r="A22" s="78"/>
      <c r="B22" s="78"/>
      <c r="C22" s="79"/>
      <c r="D22" s="243" t="s">
        <v>34</v>
      </c>
      <c r="E22" s="241"/>
      <c r="F22" s="80"/>
      <c r="G22" s="80"/>
      <c r="H22" s="82"/>
      <c r="I22" s="241"/>
      <c r="J22" s="80"/>
      <c r="K22" s="80"/>
      <c r="L22" s="80"/>
      <c r="M22" s="238"/>
      <c r="N22" s="240"/>
      <c r="O22" s="81"/>
      <c r="P22" s="81"/>
      <c r="Q22" s="231"/>
      <c r="R22" s="237"/>
      <c r="S22" s="81"/>
      <c r="T22" s="81"/>
      <c r="U22" s="81"/>
      <c r="V22" s="238"/>
      <c r="W22" s="234"/>
      <c r="X22" s="80"/>
      <c r="Y22" s="80"/>
      <c r="Z22" s="239" t="s">
        <v>32</v>
      </c>
      <c r="AA22" s="246" t="s">
        <v>35</v>
      </c>
      <c r="AB22" s="209" t="s">
        <v>35</v>
      </c>
      <c r="AC22" s="209" t="s">
        <v>35</v>
      </c>
      <c r="AD22" s="247" t="s">
        <v>35</v>
      </c>
      <c r="AE22" s="249" t="s">
        <v>35</v>
      </c>
      <c r="AF22" s="210" t="s">
        <v>119</v>
      </c>
      <c r="AG22" s="210" t="s">
        <v>119</v>
      </c>
      <c r="AH22" s="247" t="s">
        <v>119</v>
      </c>
      <c r="AI22" s="249" t="s">
        <v>119</v>
      </c>
      <c r="AJ22" s="210" t="s">
        <v>119</v>
      </c>
      <c r="AK22" s="210" t="s">
        <v>119</v>
      </c>
      <c r="AL22" s="210" t="s">
        <v>119</v>
      </c>
      <c r="AM22" s="247" t="s">
        <v>119</v>
      </c>
      <c r="AN22" s="249" t="s">
        <v>119</v>
      </c>
      <c r="AO22" s="210" t="s">
        <v>119</v>
      </c>
      <c r="AP22" s="211" t="s">
        <v>116</v>
      </c>
      <c r="AQ22" s="211" t="s">
        <v>116</v>
      </c>
      <c r="AR22" s="237"/>
      <c r="AS22" s="81"/>
      <c r="AT22" s="80"/>
      <c r="AU22" s="82"/>
      <c r="AV22" s="241"/>
      <c r="AW22" s="80"/>
      <c r="AX22" s="80"/>
      <c r="AY22" s="80"/>
      <c r="AZ22" s="82"/>
      <c r="BA22" s="234"/>
      <c r="BB22" s="80"/>
      <c r="BC22" s="80"/>
      <c r="BD22" s="82"/>
    </row>
    <row r="23" spans="4:60" s="83" customFormat="1" ht="15.75">
      <c r="D23" s="84" t="s">
        <v>36</v>
      </c>
      <c r="E23" s="85"/>
      <c r="F23" s="85"/>
      <c r="G23" s="85"/>
      <c r="H23" s="213"/>
      <c r="I23" s="214" t="s">
        <v>37</v>
      </c>
      <c r="J23" s="214"/>
      <c r="K23" s="214"/>
      <c r="L23" s="212" t="s">
        <v>32</v>
      </c>
      <c r="M23" s="214" t="s">
        <v>38</v>
      </c>
      <c r="N23" s="214"/>
      <c r="O23" s="214"/>
      <c r="P23" s="84"/>
      <c r="Q23" s="215" t="s">
        <v>33</v>
      </c>
      <c r="R23" s="84" t="s">
        <v>40</v>
      </c>
      <c r="S23" s="84"/>
      <c r="T23" s="216"/>
      <c r="U23" s="217" t="s">
        <v>35</v>
      </c>
      <c r="V23" s="214" t="s">
        <v>39</v>
      </c>
      <c r="W23" s="214"/>
      <c r="X23" s="214"/>
      <c r="Y23" s="216"/>
      <c r="Z23" s="218" t="s">
        <v>119</v>
      </c>
      <c r="AA23" s="710" t="s">
        <v>118</v>
      </c>
      <c r="AB23" s="711"/>
      <c r="AC23" s="711"/>
      <c r="AD23" s="711"/>
      <c r="AE23" s="711"/>
      <c r="AF23" s="711"/>
      <c r="AG23" s="711"/>
      <c r="AH23" s="711"/>
      <c r="AI23" s="711"/>
      <c r="AJ23" s="711"/>
      <c r="AK23" s="711"/>
      <c r="AL23" s="219"/>
      <c r="AM23" s="220" t="s">
        <v>117</v>
      </c>
      <c r="AN23" s="221" t="s">
        <v>120</v>
      </c>
      <c r="AO23" s="222"/>
      <c r="AP23" s="222"/>
      <c r="AQ23" s="86"/>
      <c r="AR23" s="86"/>
      <c r="AS23" s="223"/>
      <c r="AT23" s="85"/>
      <c r="AU23" s="85"/>
      <c r="AV23" s="85"/>
      <c r="AW23" s="86"/>
      <c r="AX23" s="85"/>
      <c r="AY23" s="86"/>
      <c r="AZ23" s="86"/>
      <c r="BA23" s="86"/>
      <c r="BB23" s="86"/>
      <c r="BC23" s="86"/>
      <c r="BD23" s="86"/>
      <c r="BE23" s="85"/>
      <c r="BF23" s="85"/>
      <c r="BG23" s="85"/>
      <c r="BH23" s="85"/>
    </row>
    <row r="24" spans="5:62" s="87" customFormat="1" ht="15.75">
      <c r="E24" s="88"/>
      <c r="I24" s="89"/>
      <c r="J24" s="89"/>
      <c r="K24" s="89"/>
      <c r="L24" s="89"/>
      <c r="M24" s="90"/>
      <c r="N24" s="90"/>
      <c r="W24" s="91"/>
      <c r="X24" s="89"/>
      <c r="Y24" s="89"/>
      <c r="Z24" s="89"/>
      <c r="AB24" s="91"/>
      <c r="AC24" s="89"/>
      <c r="AD24" s="89"/>
      <c r="AE24" s="89"/>
      <c r="AF24" s="91"/>
      <c r="AG24" s="89"/>
      <c r="AH24" s="89"/>
      <c r="AI24" s="89"/>
      <c r="AJ24" s="89"/>
      <c r="AL24" s="91"/>
      <c r="AM24" s="89"/>
      <c r="AN24" s="89"/>
      <c r="AO24" s="89"/>
      <c r="AP24" s="89"/>
      <c r="AQ24" s="89"/>
      <c r="AR24" s="92"/>
      <c r="AU24" s="89"/>
      <c r="AV24" s="89"/>
      <c r="AW24" s="89"/>
      <c r="AX24" s="89"/>
      <c r="AY24" s="89"/>
      <c r="AZ24" s="89"/>
      <c r="BA24" s="89"/>
      <c r="BB24" s="89"/>
      <c r="BG24" s="88"/>
      <c r="BJ24" s="89"/>
    </row>
    <row r="25" spans="4:58" s="85" customFormat="1" ht="21" thickBot="1">
      <c r="D25" s="743" t="s">
        <v>41</v>
      </c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W25" s="93"/>
      <c r="X25" s="743" t="s">
        <v>42</v>
      </c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86"/>
      <c r="AK25" s="94"/>
      <c r="AL25" s="744" t="s">
        <v>43</v>
      </c>
      <c r="AM25" s="744"/>
      <c r="AN25" s="744"/>
      <c r="AO25" s="744"/>
      <c r="AP25" s="744"/>
      <c r="AQ25" s="744"/>
      <c r="AR25" s="744"/>
      <c r="AS25" s="744"/>
      <c r="AT25" s="744"/>
      <c r="AU25" s="744"/>
      <c r="AV25" s="744"/>
      <c r="AW25" s="744"/>
      <c r="AX25" s="744"/>
      <c r="AY25" s="744"/>
      <c r="AZ25" s="744"/>
      <c r="BA25" s="744"/>
      <c r="BB25" s="744"/>
      <c r="BC25" s="744"/>
      <c r="BD25" s="744"/>
      <c r="BE25" s="745"/>
      <c r="BF25" s="95"/>
    </row>
    <row r="26" spans="4:56" s="96" customFormat="1" ht="22.5" customHeight="1">
      <c r="D26" s="746" t="s">
        <v>18</v>
      </c>
      <c r="E26" s="679" t="s">
        <v>44</v>
      </c>
      <c r="F26" s="680"/>
      <c r="G26" s="683" t="s">
        <v>45</v>
      </c>
      <c r="H26" s="680"/>
      <c r="I26" s="414" t="s">
        <v>46</v>
      </c>
      <c r="J26" s="415"/>
      <c r="K26" s="418" t="s">
        <v>47</v>
      </c>
      <c r="L26" s="419"/>
      <c r="M26" s="673" t="s">
        <v>48</v>
      </c>
      <c r="N26" s="674"/>
      <c r="O26" s="675"/>
      <c r="P26" s="402" t="s">
        <v>49</v>
      </c>
      <c r="Q26" s="403"/>
      <c r="R26" s="392" t="s">
        <v>50</v>
      </c>
      <c r="S26" s="393"/>
      <c r="X26" s="396" t="s">
        <v>51</v>
      </c>
      <c r="Y26" s="397"/>
      <c r="Z26" s="397"/>
      <c r="AA26" s="397"/>
      <c r="AB26" s="397"/>
      <c r="AC26" s="398"/>
      <c r="AD26" s="380" t="s">
        <v>52</v>
      </c>
      <c r="AE26" s="380"/>
      <c r="AF26" s="380"/>
      <c r="AG26" s="379" t="s">
        <v>53</v>
      </c>
      <c r="AH26" s="380"/>
      <c r="AI26" s="381"/>
      <c r="AJ26" s="97"/>
      <c r="AK26" s="97"/>
      <c r="AL26" s="375" t="s">
        <v>54</v>
      </c>
      <c r="AM26" s="748"/>
      <c r="AN26" s="748"/>
      <c r="AO26" s="748"/>
      <c r="AP26" s="748"/>
      <c r="AQ26" s="748"/>
      <c r="AR26" s="748"/>
      <c r="AS26" s="376"/>
      <c r="AT26" s="750" t="s">
        <v>55</v>
      </c>
      <c r="AU26" s="748"/>
      <c r="AV26" s="748"/>
      <c r="AW26" s="748"/>
      <c r="AX26" s="748"/>
      <c r="AY26" s="748"/>
      <c r="AZ26" s="748"/>
      <c r="BA26" s="748"/>
      <c r="BB26" s="376"/>
      <c r="BC26" s="375" t="s">
        <v>52</v>
      </c>
      <c r="BD26" s="376"/>
    </row>
    <row r="27" spans="4:56" s="96" customFormat="1" ht="31.5" customHeight="1" thickBot="1">
      <c r="D27" s="747"/>
      <c r="E27" s="681"/>
      <c r="F27" s="682"/>
      <c r="G27" s="684"/>
      <c r="H27" s="682"/>
      <c r="I27" s="416"/>
      <c r="J27" s="417"/>
      <c r="K27" s="420"/>
      <c r="L27" s="421"/>
      <c r="M27" s="676"/>
      <c r="N27" s="677"/>
      <c r="O27" s="678"/>
      <c r="P27" s="404"/>
      <c r="Q27" s="404"/>
      <c r="R27" s="394"/>
      <c r="S27" s="395"/>
      <c r="X27" s="399"/>
      <c r="Y27" s="400"/>
      <c r="Z27" s="400"/>
      <c r="AA27" s="400"/>
      <c r="AB27" s="400"/>
      <c r="AC27" s="401"/>
      <c r="AD27" s="383"/>
      <c r="AE27" s="383"/>
      <c r="AF27" s="383"/>
      <c r="AG27" s="382"/>
      <c r="AH27" s="383"/>
      <c r="AI27" s="384"/>
      <c r="AJ27" s="97"/>
      <c r="AK27" s="97"/>
      <c r="AL27" s="377"/>
      <c r="AM27" s="749"/>
      <c r="AN27" s="749"/>
      <c r="AO27" s="749"/>
      <c r="AP27" s="749"/>
      <c r="AQ27" s="749"/>
      <c r="AR27" s="749"/>
      <c r="AS27" s="378"/>
      <c r="AT27" s="377"/>
      <c r="AU27" s="749"/>
      <c r="AV27" s="749"/>
      <c r="AW27" s="749"/>
      <c r="AX27" s="749"/>
      <c r="AY27" s="749"/>
      <c r="AZ27" s="749"/>
      <c r="BA27" s="749"/>
      <c r="BB27" s="378"/>
      <c r="BC27" s="377"/>
      <c r="BD27" s="378"/>
    </row>
    <row r="28" spans="4:56" s="96" customFormat="1" ht="16.5" customHeight="1" thickBot="1">
      <c r="D28" s="98" t="s">
        <v>31</v>
      </c>
      <c r="E28" s="385">
        <v>46</v>
      </c>
      <c r="F28" s="387"/>
      <c r="G28" s="385">
        <v>40</v>
      </c>
      <c r="H28" s="387"/>
      <c r="I28" s="385"/>
      <c r="J28" s="387"/>
      <c r="K28" s="385"/>
      <c r="L28" s="387"/>
      <c r="M28" s="388"/>
      <c r="N28" s="389"/>
      <c r="O28" s="390"/>
      <c r="P28" s="385">
        <v>52</v>
      </c>
      <c r="Q28" s="386"/>
      <c r="R28" s="386"/>
      <c r="S28" s="387"/>
      <c r="X28" s="667" t="s">
        <v>94</v>
      </c>
      <c r="Y28" s="668"/>
      <c r="Z28" s="668"/>
      <c r="AA28" s="668"/>
      <c r="AB28" s="668"/>
      <c r="AC28" s="669"/>
      <c r="AD28" s="703">
        <v>4</v>
      </c>
      <c r="AE28" s="704"/>
      <c r="AF28" s="705"/>
      <c r="AG28" s="703">
        <v>5</v>
      </c>
      <c r="AH28" s="704"/>
      <c r="AI28" s="705"/>
      <c r="AJ28" s="97"/>
      <c r="AK28" s="97"/>
      <c r="AL28" s="695" t="s">
        <v>56</v>
      </c>
      <c r="AM28" s="696"/>
      <c r="AN28" s="696"/>
      <c r="AO28" s="696"/>
      <c r="AP28" s="696"/>
      <c r="AQ28" s="696"/>
      <c r="AR28" s="696"/>
      <c r="AS28" s="697"/>
      <c r="AT28" s="689" t="s">
        <v>57</v>
      </c>
      <c r="AU28" s="690"/>
      <c r="AV28" s="690"/>
      <c r="AW28" s="690"/>
      <c r="AX28" s="690"/>
      <c r="AY28" s="690"/>
      <c r="AZ28" s="690"/>
      <c r="BA28" s="690"/>
      <c r="BB28" s="691"/>
      <c r="BC28" s="685">
        <v>4</v>
      </c>
      <c r="BD28" s="686"/>
    </row>
    <row r="29" spans="4:56" s="96" customFormat="1" ht="22.5" customHeight="1" thickBot="1">
      <c r="D29" s="98" t="s">
        <v>34</v>
      </c>
      <c r="E29" s="385">
        <v>21</v>
      </c>
      <c r="F29" s="387"/>
      <c r="G29" s="385">
        <v>18</v>
      </c>
      <c r="H29" s="387"/>
      <c r="I29" s="385">
        <v>5</v>
      </c>
      <c r="J29" s="387"/>
      <c r="K29" s="385"/>
      <c r="L29" s="387"/>
      <c r="M29" s="385">
        <v>12</v>
      </c>
      <c r="N29" s="386"/>
      <c r="O29" s="387"/>
      <c r="P29" s="385">
        <v>39</v>
      </c>
      <c r="Q29" s="386"/>
      <c r="R29" s="386"/>
      <c r="S29" s="387"/>
      <c r="X29" s="670"/>
      <c r="Y29" s="671"/>
      <c r="Z29" s="671"/>
      <c r="AA29" s="671"/>
      <c r="AB29" s="671"/>
      <c r="AC29" s="672"/>
      <c r="AD29" s="706"/>
      <c r="AE29" s="707"/>
      <c r="AF29" s="708"/>
      <c r="AG29" s="706"/>
      <c r="AH29" s="707"/>
      <c r="AI29" s="708"/>
      <c r="AJ29" s="97"/>
      <c r="AK29" s="97"/>
      <c r="AL29" s="698"/>
      <c r="AM29" s="699"/>
      <c r="AN29" s="699"/>
      <c r="AO29" s="699"/>
      <c r="AP29" s="699"/>
      <c r="AQ29" s="699"/>
      <c r="AR29" s="699"/>
      <c r="AS29" s="700"/>
      <c r="AT29" s="692"/>
      <c r="AU29" s="693"/>
      <c r="AV29" s="693"/>
      <c r="AW29" s="693"/>
      <c r="AX29" s="693"/>
      <c r="AY29" s="693"/>
      <c r="AZ29" s="693"/>
      <c r="BA29" s="693"/>
      <c r="BB29" s="694"/>
      <c r="BC29" s="687"/>
      <c r="BD29" s="688"/>
    </row>
    <row r="30" spans="3:57" s="96" customFormat="1" ht="15.75" customHeight="1">
      <c r="C30" s="99"/>
      <c r="D30" s="411"/>
      <c r="E30" s="411"/>
      <c r="F30" s="411"/>
      <c r="G30" s="411"/>
      <c r="W30" s="391"/>
      <c r="X30" s="391"/>
      <c r="Y30" s="391"/>
      <c r="Z30" s="391"/>
      <c r="AA30" s="391"/>
      <c r="AB30" s="391"/>
      <c r="AC30" s="704"/>
      <c r="AD30" s="704"/>
      <c r="AE30" s="704"/>
      <c r="AF30" s="704"/>
      <c r="AG30" s="704"/>
      <c r="AH30" s="704"/>
      <c r="AI30" s="97"/>
      <c r="AJ30" s="97"/>
      <c r="AK30" s="97"/>
      <c r="AL30" s="97"/>
      <c r="AM30" s="701"/>
      <c r="AN30" s="701"/>
      <c r="AO30" s="701"/>
      <c r="AP30" s="701"/>
      <c r="AQ30" s="701"/>
      <c r="AR30" s="701"/>
      <c r="AS30" s="701"/>
      <c r="AT30" s="701"/>
      <c r="AU30" s="702"/>
      <c r="AV30" s="702"/>
      <c r="AW30" s="702"/>
      <c r="AX30" s="702"/>
      <c r="AY30" s="702"/>
      <c r="AZ30" s="702"/>
      <c r="BA30" s="702"/>
      <c r="BB30" s="702"/>
      <c r="BC30" s="702"/>
      <c r="BD30" s="709"/>
      <c r="BE30" s="709"/>
    </row>
    <row r="31" spans="2:62" s="203" customFormat="1" ht="22.5" customHeight="1" thickBot="1">
      <c r="B31" s="204"/>
      <c r="C31" s="204"/>
      <c r="D31" s="656" t="s">
        <v>58</v>
      </c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656"/>
      <c r="AL31" s="656"/>
      <c r="AM31" s="656"/>
      <c r="AN31" s="656"/>
      <c r="AO31" s="656"/>
      <c r="AP31" s="656"/>
      <c r="AQ31" s="656"/>
      <c r="AR31" s="656"/>
      <c r="AS31" s="656"/>
      <c r="AT31" s="656"/>
      <c r="AU31" s="656"/>
      <c r="AV31" s="656"/>
      <c r="AW31" s="656"/>
      <c r="AX31" s="656"/>
      <c r="AY31" s="656"/>
      <c r="AZ31" s="656"/>
      <c r="BA31" s="656"/>
      <c r="BB31" s="656"/>
      <c r="BC31" s="656"/>
      <c r="BD31" s="656"/>
      <c r="BE31" s="656"/>
      <c r="BF31" s="656"/>
      <c r="BG31" s="204"/>
      <c r="BH31" s="204"/>
      <c r="BI31" s="204"/>
      <c r="BJ31" s="204"/>
    </row>
    <row r="32" spans="1:62" s="100" customFormat="1" ht="41.25" customHeight="1">
      <c r="A32" s="72"/>
      <c r="B32" s="72"/>
      <c r="C32" s="72"/>
      <c r="D32" s="601" t="s">
        <v>59</v>
      </c>
      <c r="E32" s="602"/>
      <c r="F32" s="603"/>
      <c r="G32" s="610" t="s">
        <v>121</v>
      </c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2"/>
      <c r="U32" s="619" t="s">
        <v>60</v>
      </c>
      <c r="V32" s="620"/>
      <c r="W32" s="620"/>
      <c r="X32" s="620"/>
      <c r="Y32" s="620"/>
      <c r="Z32" s="620"/>
      <c r="AA32" s="620"/>
      <c r="AB32" s="621"/>
      <c r="AC32" s="625" t="s">
        <v>61</v>
      </c>
      <c r="AD32" s="626"/>
      <c r="AE32" s="647" t="s">
        <v>62</v>
      </c>
      <c r="AF32" s="648"/>
      <c r="AG32" s="648"/>
      <c r="AH32" s="648"/>
      <c r="AI32" s="648"/>
      <c r="AJ32" s="648"/>
      <c r="AK32" s="648"/>
      <c r="AL32" s="648"/>
      <c r="AM32" s="648"/>
      <c r="AN32" s="648"/>
      <c r="AO32" s="648"/>
      <c r="AP32" s="649"/>
      <c r="AQ32" s="637" t="s">
        <v>215</v>
      </c>
      <c r="AR32" s="638"/>
      <c r="AS32" s="638"/>
      <c r="AT32" s="638"/>
      <c r="AU32" s="638"/>
      <c r="AV32" s="638"/>
      <c r="AW32" s="638"/>
      <c r="AX32" s="638"/>
      <c r="AY32" s="638"/>
      <c r="AZ32" s="638"/>
      <c r="BA32" s="638"/>
      <c r="BB32" s="638"/>
      <c r="BC32" s="638"/>
      <c r="BD32" s="638"/>
      <c r="BE32" s="638"/>
      <c r="BF32" s="639"/>
      <c r="BG32" s="101"/>
      <c r="BH32" s="101"/>
      <c r="BI32" s="101"/>
      <c r="BJ32" s="72"/>
    </row>
    <row r="33" spans="1:62" s="100" customFormat="1" ht="22.5" customHeight="1" thickBot="1">
      <c r="A33" s="72"/>
      <c r="B33" s="72"/>
      <c r="C33" s="72"/>
      <c r="D33" s="604"/>
      <c r="E33" s="605"/>
      <c r="F33" s="606"/>
      <c r="G33" s="613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5"/>
      <c r="U33" s="643" t="s">
        <v>63</v>
      </c>
      <c r="V33" s="644"/>
      <c r="W33" s="643" t="s">
        <v>64</v>
      </c>
      <c r="X33" s="644"/>
      <c r="Y33" s="660" t="s">
        <v>65</v>
      </c>
      <c r="Z33" s="661"/>
      <c r="AA33" s="660" t="s">
        <v>66</v>
      </c>
      <c r="AB33" s="661"/>
      <c r="AC33" s="627"/>
      <c r="AD33" s="628"/>
      <c r="AE33" s="653" t="s">
        <v>67</v>
      </c>
      <c r="AF33" s="644"/>
      <c r="AG33" s="622" t="s">
        <v>68</v>
      </c>
      <c r="AH33" s="623"/>
      <c r="AI33" s="623"/>
      <c r="AJ33" s="623"/>
      <c r="AK33" s="623"/>
      <c r="AL33" s="623"/>
      <c r="AM33" s="623"/>
      <c r="AN33" s="624"/>
      <c r="AO33" s="769" t="s">
        <v>69</v>
      </c>
      <c r="AP33" s="770"/>
      <c r="AQ33" s="640"/>
      <c r="AR33" s="641"/>
      <c r="AS33" s="641"/>
      <c r="AT33" s="641"/>
      <c r="AU33" s="641"/>
      <c r="AV33" s="641"/>
      <c r="AW33" s="641"/>
      <c r="AX33" s="641"/>
      <c r="AY33" s="641"/>
      <c r="AZ33" s="641"/>
      <c r="BA33" s="641"/>
      <c r="BB33" s="641"/>
      <c r="BC33" s="641"/>
      <c r="BD33" s="641"/>
      <c r="BE33" s="641"/>
      <c r="BF33" s="642"/>
      <c r="BG33" s="75"/>
      <c r="BH33" s="75"/>
      <c r="BI33" s="75"/>
      <c r="BJ33" s="72"/>
    </row>
    <row r="34" spans="1:62" s="100" customFormat="1" ht="19.5" customHeight="1" thickBot="1">
      <c r="A34" s="72"/>
      <c r="B34" s="72"/>
      <c r="C34" s="72"/>
      <c r="D34" s="604"/>
      <c r="E34" s="605"/>
      <c r="F34" s="606"/>
      <c r="G34" s="613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5"/>
      <c r="U34" s="643"/>
      <c r="V34" s="644"/>
      <c r="W34" s="643"/>
      <c r="X34" s="644"/>
      <c r="Y34" s="660"/>
      <c r="Z34" s="661"/>
      <c r="AA34" s="660"/>
      <c r="AB34" s="661"/>
      <c r="AC34" s="627"/>
      <c r="AD34" s="628"/>
      <c r="AE34" s="654"/>
      <c r="AF34" s="644"/>
      <c r="AG34" s="604" t="s">
        <v>70</v>
      </c>
      <c r="AH34" s="606"/>
      <c r="AI34" s="634" t="s">
        <v>71</v>
      </c>
      <c r="AJ34" s="635"/>
      <c r="AK34" s="635"/>
      <c r="AL34" s="635"/>
      <c r="AM34" s="635"/>
      <c r="AN34" s="636"/>
      <c r="AO34" s="769"/>
      <c r="AP34" s="770"/>
      <c r="AQ34" s="631" t="s">
        <v>72</v>
      </c>
      <c r="AR34" s="632"/>
      <c r="AS34" s="632"/>
      <c r="AT34" s="632"/>
      <c r="AU34" s="632"/>
      <c r="AV34" s="632"/>
      <c r="AW34" s="632"/>
      <c r="AX34" s="633"/>
      <c r="AY34" s="631" t="s">
        <v>73</v>
      </c>
      <c r="AZ34" s="632"/>
      <c r="BA34" s="632"/>
      <c r="BB34" s="632"/>
      <c r="BC34" s="632"/>
      <c r="BD34" s="632"/>
      <c r="BE34" s="632"/>
      <c r="BF34" s="633"/>
      <c r="BG34" s="102"/>
      <c r="BH34" s="102"/>
      <c r="BI34" s="102"/>
      <c r="BJ34" s="72"/>
    </row>
    <row r="35" spans="1:62" s="100" customFormat="1" ht="24" customHeight="1" thickBot="1">
      <c r="A35" s="72"/>
      <c r="B35" s="72"/>
      <c r="C35" s="72"/>
      <c r="D35" s="604"/>
      <c r="E35" s="605"/>
      <c r="F35" s="606"/>
      <c r="G35" s="613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5"/>
      <c r="U35" s="643"/>
      <c r="V35" s="644"/>
      <c r="W35" s="643"/>
      <c r="X35" s="644"/>
      <c r="Y35" s="660"/>
      <c r="Z35" s="661"/>
      <c r="AA35" s="660"/>
      <c r="AB35" s="661"/>
      <c r="AC35" s="627"/>
      <c r="AD35" s="628"/>
      <c r="AE35" s="654"/>
      <c r="AF35" s="644"/>
      <c r="AG35" s="604"/>
      <c r="AH35" s="606"/>
      <c r="AI35" s="643" t="s">
        <v>74</v>
      </c>
      <c r="AJ35" s="644"/>
      <c r="AK35" s="643" t="s">
        <v>75</v>
      </c>
      <c r="AL35" s="644"/>
      <c r="AM35" s="660" t="s">
        <v>76</v>
      </c>
      <c r="AN35" s="644"/>
      <c r="AO35" s="769"/>
      <c r="AP35" s="770"/>
      <c r="AQ35" s="657" t="s">
        <v>77</v>
      </c>
      <c r="AR35" s="658"/>
      <c r="AS35" s="658"/>
      <c r="AT35" s="658"/>
      <c r="AU35" s="658"/>
      <c r="AV35" s="658"/>
      <c r="AW35" s="658"/>
      <c r="AX35" s="658"/>
      <c r="AY35" s="658"/>
      <c r="AZ35" s="658"/>
      <c r="BA35" s="658"/>
      <c r="BB35" s="658"/>
      <c r="BC35" s="658"/>
      <c r="BD35" s="658"/>
      <c r="BE35" s="658"/>
      <c r="BF35" s="659"/>
      <c r="BG35" s="102"/>
      <c r="BH35" s="102"/>
      <c r="BI35" s="102"/>
      <c r="BJ35" s="72"/>
    </row>
    <row r="36" spans="1:62" s="100" customFormat="1" ht="24" customHeight="1" thickBot="1">
      <c r="A36" s="72"/>
      <c r="B36" s="72"/>
      <c r="C36" s="72"/>
      <c r="D36" s="604"/>
      <c r="E36" s="605"/>
      <c r="F36" s="606"/>
      <c r="G36" s="613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5"/>
      <c r="U36" s="643"/>
      <c r="V36" s="644"/>
      <c r="W36" s="643"/>
      <c r="X36" s="644"/>
      <c r="Y36" s="660"/>
      <c r="Z36" s="661"/>
      <c r="AA36" s="660"/>
      <c r="AB36" s="661"/>
      <c r="AC36" s="627"/>
      <c r="AD36" s="628"/>
      <c r="AE36" s="654"/>
      <c r="AF36" s="644"/>
      <c r="AG36" s="604"/>
      <c r="AH36" s="606"/>
      <c r="AI36" s="643"/>
      <c r="AJ36" s="644"/>
      <c r="AK36" s="643"/>
      <c r="AL36" s="644"/>
      <c r="AM36" s="643"/>
      <c r="AN36" s="644"/>
      <c r="AO36" s="769"/>
      <c r="AP36" s="770"/>
      <c r="AQ36" s="650">
        <v>1</v>
      </c>
      <c r="AR36" s="651"/>
      <c r="AS36" s="651"/>
      <c r="AT36" s="652"/>
      <c r="AU36" s="650">
        <v>2</v>
      </c>
      <c r="AV36" s="651"/>
      <c r="AW36" s="651"/>
      <c r="AX36" s="652"/>
      <c r="AY36" s="650">
        <v>3</v>
      </c>
      <c r="AZ36" s="651"/>
      <c r="BA36" s="651"/>
      <c r="BB36" s="652"/>
      <c r="BC36" s="650">
        <v>4</v>
      </c>
      <c r="BD36" s="651"/>
      <c r="BE36" s="651"/>
      <c r="BF36" s="652"/>
      <c r="BI36" s="102"/>
      <c r="BJ36" s="72"/>
    </row>
    <row r="37" spans="1:62" s="100" customFormat="1" ht="24" customHeight="1" thickBot="1">
      <c r="A37" s="72"/>
      <c r="B37" s="72"/>
      <c r="C37" s="72"/>
      <c r="D37" s="604"/>
      <c r="E37" s="605"/>
      <c r="F37" s="606"/>
      <c r="G37" s="613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5"/>
      <c r="U37" s="643"/>
      <c r="V37" s="644"/>
      <c r="W37" s="643"/>
      <c r="X37" s="644"/>
      <c r="Y37" s="660"/>
      <c r="Z37" s="661"/>
      <c r="AA37" s="660"/>
      <c r="AB37" s="661"/>
      <c r="AC37" s="627"/>
      <c r="AD37" s="628"/>
      <c r="AE37" s="654"/>
      <c r="AF37" s="644"/>
      <c r="AG37" s="604"/>
      <c r="AH37" s="606"/>
      <c r="AI37" s="643"/>
      <c r="AJ37" s="644"/>
      <c r="AK37" s="643"/>
      <c r="AL37" s="644"/>
      <c r="AM37" s="643"/>
      <c r="AN37" s="644"/>
      <c r="AO37" s="769"/>
      <c r="AP37" s="770"/>
      <c r="AQ37" s="664"/>
      <c r="AR37" s="665"/>
      <c r="AS37" s="665"/>
      <c r="AT37" s="665"/>
      <c r="AU37" s="665"/>
      <c r="AV37" s="665"/>
      <c r="AW37" s="665"/>
      <c r="AX37" s="665"/>
      <c r="AY37" s="665"/>
      <c r="AZ37" s="665"/>
      <c r="BA37" s="665"/>
      <c r="BB37" s="665"/>
      <c r="BC37" s="665"/>
      <c r="BD37" s="665"/>
      <c r="BE37" s="665"/>
      <c r="BF37" s="666"/>
      <c r="BI37" s="102"/>
      <c r="BJ37" s="72"/>
    </row>
    <row r="38" spans="1:62" s="100" customFormat="1" ht="28.5" customHeight="1" thickBot="1">
      <c r="A38" s="72"/>
      <c r="B38" s="72"/>
      <c r="C38" s="72"/>
      <c r="D38" s="607"/>
      <c r="E38" s="608"/>
      <c r="F38" s="609"/>
      <c r="G38" s="616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8"/>
      <c r="U38" s="645"/>
      <c r="V38" s="646"/>
      <c r="W38" s="645"/>
      <c r="X38" s="646"/>
      <c r="Y38" s="662"/>
      <c r="Z38" s="663"/>
      <c r="AA38" s="662"/>
      <c r="AB38" s="663"/>
      <c r="AC38" s="629"/>
      <c r="AD38" s="630"/>
      <c r="AE38" s="655"/>
      <c r="AF38" s="646"/>
      <c r="AG38" s="607"/>
      <c r="AH38" s="609"/>
      <c r="AI38" s="645"/>
      <c r="AJ38" s="646"/>
      <c r="AK38" s="645"/>
      <c r="AL38" s="646"/>
      <c r="AM38" s="645"/>
      <c r="AN38" s="646"/>
      <c r="AO38" s="771"/>
      <c r="AP38" s="772"/>
      <c r="AQ38" s="664"/>
      <c r="AR38" s="665"/>
      <c r="AS38" s="665"/>
      <c r="AT38" s="666"/>
      <c r="AU38" s="664"/>
      <c r="AV38" s="665"/>
      <c r="AW38" s="665"/>
      <c r="AX38" s="666"/>
      <c r="AY38" s="664"/>
      <c r="AZ38" s="665"/>
      <c r="BA38" s="665"/>
      <c r="BB38" s="666"/>
      <c r="BC38" s="664"/>
      <c r="BD38" s="665"/>
      <c r="BE38" s="665"/>
      <c r="BF38" s="666"/>
      <c r="BI38" s="102"/>
      <c r="BJ38" s="72"/>
    </row>
    <row r="39" spans="4:58" s="103" customFormat="1" ht="15.75" customHeight="1" thickBot="1">
      <c r="D39" s="593">
        <v>1</v>
      </c>
      <c r="E39" s="594"/>
      <c r="F39" s="595"/>
      <c r="G39" s="596">
        <v>2</v>
      </c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8"/>
      <c r="U39" s="599">
        <v>3</v>
      </c>
      <c r="V39" s="598"/>
      <c r="W39" s="599">
        <v>4</v>
      </c>
      <c r="X39" s="598"/>
      <c r="Y39" s="599">
        <v>5</v>
      </c>
      <c r="Z39" s="598"/>
      <c r="AA39" s="599">
        <v>6</v>
      </c>
      <c r="AB39" s="598"/>
      <c r="AC39" s="599">
        <v>7</v>
      </c>
      <c r="AD39" s="598"/>
      <c r="AE39" s="599">
        <v>8</v>
      </c>
      <c r="AF39" s="598"/>
      <c r="AG39" s="599">
        <v>9</v>
      </c>
      <c r="AH39" s="598"/>
      <c r="AI39" s="599">
        <v>10</v>
      </c>
      <c r="AJ39" s="598"/>
      <c r="AK39" s="599">
        <v>11</v>
      </c>
      <c r="AL39" s="598"/>
      <c r="AM39" s="599">
        <v>12</v>
      </c>
      <c r="AN39" s="598"/>
      <c r="AO39" s="599">
        <v>13</v>
      </c>
      <c r="AP39" s="598"/>
      <c r="AQ39" s="599">
        <v>14</v>
      </c>
      <c r="AR39" s="758"/>
      <c r="AS39" s="585">
        <v>15</v>
      </c>
      <c r="AT39" s="586"/>
      <c r="AU39" s="599">
        <v>16</v>
      </c>
      <c r="AV39" s="758"/>
      <c r="AW39" s="585">
        <v>17</v>
      </c>
      <c r="AX39" s="586"/>
      <c r="AY39" s="599">
        <v>18</v>
      </c>
      <c r="AZ39" s="758"/>
      <c r="BA39" s="585">
        <v>19</v>
      </c>
      <c r="BB39" s="586"/>
      <c r="BC39" s="599">
        <v>20</v>
      </c>
      <c r="BD39" s="758"/>
      <c r="BE39" s="585">
        <v>21</v>
      </c>
      <c r="BF39" s="586"/>
    </row>
    <row r="40" spans="4:62" s="205" customFormat="1" ht="25.5" customHeight="1" thickBot="1">
      <c r="D40" s="762" t="s">
        <v>78</v>
      </c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8"/>
      <c r="BH40" s="206"/>
      <c r="BI40" s="206"/>
      <c r="BJ40" s="206"/>
    </row>
    <row r="41" spans="2:62" s="104" customFormat="1" ht="25.5" customHeight="1" thickBot="1">
      <c r="B41" s="105"/>
      <c r="D41" s="530" t="s">
        <v>79</v>
      </c>
      <c r="E41" s="531"/>
      <c r="F41" s="531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8"/>
      <c r="V41" s="588"/>
      <c r="W41" s="587"/>
      <c r="X41" s="587"/>
      <c r="Y41" s="587"/>
      <c r="Z41" s="587"/>
      <c r="AA41" s="587"/>
      <c r="AB41" s="587"/>
      <c r="AC41" s="587"/>
      <c r="AD41" s="587"/>
      <c r="AE41" s="587"/>
      <c r="AF41" s="587"/>
      <c r="AG41" s="587"/>
      <c r="AH41" s="587"/>
      <c r="AI41" s="587"/>
      <c r="AJ41" s="587"/>
      <c r="AK41" s="587"/>
      <c r="AL41" s="587"/>
      <c r="AM41" s="587"/>
      <c r="AN41" s="587"/>
      <c r="AO41" s="587"/>
      <c r="AP41" s="587"/>
      <c r="AQ41" s="587"/>
      <c r="AR41" s="587"/>
      <c r="AS41" s="587"/>
      <c r="AT41" s="587"/>
      <c r="AU41" s="587"/>
      <c r="AV41" s="587"/>
      <c r="AW41" s="587"/>
      <c r="AX41" s="587"/>
      <c r="AY41" s="587"/>
      <c r="AZ41" s="587"/>
      <c r="BA41" s="587"/>
      <c r="BB41" s="587"/>
      <c r="BC41" s="587"/>
      <c r="BD41" s="587"/>
      <c r="BE41" s="587"/>
      <c r="BF41" s="589"/>
      <c r="BH41" s="106"/>
      <c r="BI41" s="107"/>
      <c r="BJ41" s="107"/>
    </row>
    <row r="42" spans="4:62" s="108" customFormat="1" ht="29.25" customHeight="1">
      <c r="D42" s="482" t="s">
        <v>80</v>
      </c>
      <c r="E42" s="483"/>
      <c r="F42" s="483"/>
      <c r="G42" s="590" t="s">
        <v>150</v>
      </c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2"/>
      <c r="U42" s="763"/>
      <c r="V42" s="764"/>
      <c r="W42" s="579">
        <v>2</v>
      </c>
      <c r="X42" s="580"/>
      <c r="Y42" s="579"/>
      <c r="Z42" s="580"/>
      <c r="AA42" s="579"/>
      <c r="AB42" s="580"/>
      <c r="AC42" s="579">
        <v>3</v>
      </c>
      <c r="AD42" s="580"/>
      <c r="AE42" s="581">
        <f aca="true" t="shared" si="1" ref="AE42:AE48">AC42*30</f>
        <v>90</v>
      </c>
      <c r="AF42" s="582"/>
      <c r="AG42" s="581">
        <f aca="true" t="shared" si="2" ref="AG42:AG48">AI42+AK42+AM42</f>
        <v>10</v>
      </c>
      <c r="AH42" s="582"/>
      <c r="AI42" s="579">
        <v>6</v>
      </c>
      <c r="AJ42" s="580"/>
      <c r="AK42" s="579">
        <v>4</v>
      </c>
      <c r="AL42" s="580"/>
      <c r="AM42" s="583"/>
      <c r="AN42" s="584"/>
      <c r="AO42" s="581">
        <f aca="true" t="shared" si="3" ref="AO42:AO48">AE42-AG42</f>
        <v>80</v>
      </c>
      <c r="AP42" s="582"/>
      <c r="AQ42" s="579"/>
      <c r="AR42" s="600"/>
      <c r="AS42" s="600"/>
      <c r="AT42" s="580"/>
      <c r="AU42" s="579">
        <v>10</v>
      </c>
      <c r="AV42" s="600"/>
      <c r="AW42" s="600"/>
      <c r="AX42" s="580"/>
      <c r="AY42" s="579"/>
      <c r="AZ42" s="600"/>
      <c r="BA42" s="600"/>
      <c r="BB42" s="580"/>
      <c r="BC42" s="579"/>
      <c r="BD42" s="600"/>
      <c r="BE42" s="600"/>
      <c r="BF42" s="761"/>
      <c r="BH42" s="109"/>
      <c r="BI42" s="110"/>
      <c r="BJ42" s="110"/>
    </row>
    <row r="43" spans="4:62" s="108" customFormat="1" ht="42" customHeight="1">
      <c r="D43" s="482" t="s">
        <v>81</v>
      </c>
      <c r="E43" s="483"/>
      <c r="F43" s="483"/>
      <c r="G43" s="566" t="s">
        <v>208</v>
      </c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8"/>
      <c r="U43" s="569"/>
      <c r="V43" s="570"/>
      <c r="W43" s="515">
        <v>2</v>
      </c>
      <c r="X43" s="524"/>
      <c r="Y43" s="515"/>
      <c r="Z43" s="524"/>
      <c r="AA43" s="515">
        <v>2</v>
      </c>
      <c r="AB43" s="524"/>
      <c r="AC43" s="515">
        <v>2</v>
      </c>
      <c r="AD43" s="524"/>
      <c r="AE43" s="424">
        <f t="shared" si="1"/>
        <v>60</v>
      </c>
      <c r="AF43" s="425"/>
      <c r="AG43" s="424">
        <f t="shared" si="2"/>
        <v>8</v>
      </c>
      <c r="AH43" s="425"/>
      <c r="AI43" s="515">
        <v>4</v>
      </c>
      <c r="AJ43" s="524"/>
      <c r="AK43" s="515">
        <v>4</v>
      </c>
      <c r="AL43" s="524"/>
      <c r="AM43" s="574"/>
      <c r="AN43" s="575"/>
      <c r="AO43" s="424">
        <f t="shared" si="3"/>
        <v>52</v>
      </c>
      <c r="AP43" s="425"/>
      <c r="AQ43" s="515"/>
      <c r="AR43" s="516"/>
      <c r="AS43" s="516"/>
      <c r="AT43" s="524"/>
      <c r="AU43" s="515">
        <v>8</v>
      </c>
      <c r="AV43" s="516"/>
      <c r="AW43" s="516"/>
      <c r="AX43" s="524"/>
      <c r="AY43" s="515"/>
      <c r="AZ43" s="516"/>
      <c r="BA43" s="516"/>
      <c r="BB43" s="524"/>
      <c r="BC43" s="515"/>
      <c r="BD43" s="516"/>
      <c r="BE43" s="516"/>
      <c r="BF43" s="517"/>
      <c r="BH43" s="109"/>
      <c r="BI43" s="110"/>
      <c r="BJ43" s="110"/>
    </row>
    <row r="44" spans="4:62" s="108" customFormat="1" ht="44.25" customHeight="1">
      <c r="D44" s="482" t="s">
        <v>82</v>
      </c>
      <c r="E44" s="483"/>
      <c r="F44" s="483"/>
      <c r="G44" s="571" t="s">
        <v>115</v>
      </c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3"/>
      <c r="U44" s="574"/>
      <c r="V44" s="575"/>
      <c r="W44" s="576">
        <v>2.3</v>
      </c>
      <c r="X44" s="577"/>
      <c r="Y44" s="576">
        <v>1</v>
      </c>
      <c r="Z44" s="577"/>
      <c r="AA44" s="515">
        <v>2.3</v>
      </c>
      <c r="AB44" s="524"/>
      <c r="AC44" s="515">
        <v>4.5</v>
      </c>
      <c r="AD44" s="524"/>
      <c r="AE44" s="424">
        <f t="shared" si="1"/>
        <v>135</v>
      </c>
      <c r="AF44" s="425"/>
      <c r="AG44" s="424">
        <f t="shared" si="2"/>
        <v>18</v>
      </c>
      <c r="AH44" s="425"/>
      <c r="AI44" s="515"/>
      <c r="AJ44" s="524"/>
      <c r="AK44" s="515">
        <v>18</v>
      </c>
      <c r="AL44" s="524"/>
      <c r="AM44" s="574"/>
      <c r="AN44" s="575"/>
      <c r="AO44" s="424">
        <f t="shared" si="3"/>
        <v>117</v>
      </c>
      <c r="AP44" s="425"/>
      <c r="AQ44" s="576">
        <v>6</v>
      </c>
      <c r="AR44" s="578"/>
      <c r="AS44" s="578"/>
      <c r="AT44" s="577"/>
      <c r="AU44" s="576">
        <v>6</v>
      </c>
      <c r="AV44" s="578"/>
      <c r="AW44" s="578"/>
      <c r="AX44" s="577"/>
      <c r="AY44" s="576">
        <v>6</v>
      </c>
      <c r="AZ44" s="578"/>
      <c r="BA44" s="578"/>
      <c r="BB44" s="577"/>
      <c r="BC44" s="576"/>
      <c r="BD44" s="578"/>
      <c r="BE44" s="578"/>
      <c r="BF44" s="759"/>
      <c r="BH44" s="109"/>
      <c r="BI44" s="110"/>
      <c r="BJ44" s="110"/>
    </row>
    <row r="45" spans="4:62" s="108" customFormat="1" ht="30.75" customHeight="1">
      <c r="D45" s="482" t="s">
        <v>83</v>
      </c>
      <c r="E45" s="483"/>
      <c r="F45" s="483"/>
      <c r="G45" s="566" t="s">
        <v>135</v>
      </c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8"/>
      <c r="U45" s="569"/>
      <c r="V45" s="570"/>
      <c r="W45" s="515">
        <v>1</v>
      </c>
      <c r="X45" s="524"/>
      <c r="Y45" s="515"/>
      <c r="Z45" s="524"/>
      <c r="AA45" s="515">
        <v>1</v>
      </c>
      <c r="AB45" s="524"/>
      <c r="AC45" s="515">
        <v>3</v>
      </c>
      <c r="AD45" s="524"/>
      <c r="AE45" s="424">
        <f t="shared" si="1"/>
        <v>90</v>
      </c>
      <c r="AF45" s="425"/>
      <c r="AG45" s="424">
        <f t="shared" si="2"/>
        <v>10</v>
      </c>
      <c r="AH45" s="425"/>
      <c r="AI45" s="515">
        <v>4</v>
      </c>
      <c r="AJ45" s="524"/>
      <c r="AK45" s="515">
        <v>6</v>
      </c>
      <c r="AL45" s="524"/>
      <c r="AM45" s="574"/>
      <c r="AN45" s="575"/>
      <c r="AO45" s="424">
        <f t="shared" si="3"/>
        <v>80</v>
      </c>
      <c r="AP45" s="425"/>
      <c r="AQ45" s="515">
        <v>10</v>
      </c>
      <c r="AR45" s="516"/>
      <c r="AS45" s="516"/>
      <c r="AT45" s="524"/>
      <c r="AU45" s="515"/>
      <c r="AV45" s="516"/>
      <c r="AW45" s="516"/>
      <c r="AX45" s="524"/>
      <c r="AY45" s="515"/>
      <c r="AZ45" s="516"/>
      <c r="BA45" s="516"/>
      <c r="BB45" s="524"/>
      <c r="BC45" s="515"/>
      <c r="BD45" s="516"/>
      <c r="BE45" s="516"/>
      <c r="BF45" s="517"/>
      <c r="BH45" s="109"/>
      <c r="BI45" s="110"/>
      <c r="BJ45" s="110"/>
    </row>
    <row r="46" spans="4:62" s="108" customFormat="1" ht="28.5" customHeight="1">
      <c r="D46" s="482" t="s">
        <v>199</v>
      </c>
      <c r="E46" s="483"/>
      <c r="F46" s="483"/>
      <c r="G46" s="566" t="s">
        <v>136</v>
      </c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8"/>
      <c r="U46" s="569"/>
      <c r="V46" s="570"/>
      <c r="W46" s="515">
        <v>3</v>
      </c>
      <c r="X46" s="524"/>
      <c r="Y46" s="515"/>
      <c r="Z46" s="524"/>
      <c r="AA46" s="515">
        <v>3</v>
      </c>
      <c r="AB46" s="524"/>
      <c r="AC46" s="515">
        <v>2</v>
      </c>
      <c r="AD46" s="524"/>
      <c r="AE46" s="424">
        <f t="shared" si="1"/>
        <v>60</v>
      </c>
      <c r="AF46" s="425"/>
      <c r="AG46" s="424">
        <f t="shared" si="2"/>
        <v>8</v>
      </c>
      <c r="AH46" s="425"/>
      <c r="AI46" s="515">
        <v>6</v>
      </c>
      <c r="AJ46" s="524"/>
      <c r="AK46" s="515">
        <v>2</v>
      </c>
      <c r="AL46" s="524"/>
      <c r="AM46" s="574"/>
      <c r="AN46" s="575"/>
      <c r="AO46" s="424">
        <f t="shared" si="3"/>
        <v>52</v>
      </c>
      <c r="AP46" s="425"/>
      <c r="AQ46" s="515"/>
      <c r="AR46" s="516"/>
      <c r="AS46" s="516"/>
      <c r="AT46" s="524"/>
      <c r="AU46" s="515"/>
      <c r="AV46" s="516"/>
      <c r="AW46" s="516"/>
      <c r="AX46" s="524"/>
      <c r="AY46" s="515">
        <v>8</v>
      </c>
      <c r="AZ46" s="516"/>
      <c r="BA46" s="516"/>
      <c r="BB46" s="524"/>
      <c r="BC46" s="515"/>
      <c r="BD46" s="516"/>
      <c r="BE46" s="516"/>
      <c r="BF46" s="517"/>
      <c r="BH46" s="109"/>
      <c r="BI46" s="110"/>
      <c r="BJ46" s="110"/>
    </row>
    <row r="47" spans="4:62" s="108" customFormat="1" ht="31.5" customHeight="1" thickBot="1">
      <c r="D47" s="482" t="s">
        <v>85</v>
      </c>
      <c r="E47" s="483"/>
      <c r="F47" s="483"/>
      <c r="G47" s="554" t="s">
        <v>137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6"/>
      <c r="U47" s="357">
        <v>1</v>
      </c>
      <c r="V47" s="557"/>
      <c r="W47" s="357"/>
      <c r="X47" s="557"/>
      <c r="Y47" s="357"/>
      <c r="Z47" s="557"/>
      <c r="AA47" s="357"/>
      <c r="AB47" s="557"/>
      <c r="AC47" s="552">
        <v>4</v>
      </c>
      <c r="AD47" s="553"/>
      <c r="AE47" s="552">
        <f t="shared" si="1"/>
        <v>120</v>
      </c>
      <c r="AF47" s="553"/>
      <c r="AG47" s="552">
        <f t="shared" si="2"/>
        <v>14</v>
      </c>
      <c r="AH47" s="553"/>
      <c r="AI47" s="552">
        <v>8</v>
      </c>
      <c r="AJ47" s="553"/>
      <c r="AK47" s="552">
        <v>6</v>
      </c>
      <c r="AL47" s="553"/>
      <c r="AM47" s="552"/>
      <c r="AN47" s="553"/>
      <c r="AO47" s="552">
        <f t="shared" si="3"/>
        <v>106</v>
      </c>
      <c r="AP47" s="553"/>
      <c r="AQ47" s="552">
        <v>14</v>
      </c>
      <c r="AR47" s="773"/>
      <c r="AS47" s="773"/>
      <c r="AT47" s="553"/>
      <c r="AU47" s="357"/>
      <c r="AV47" s="358"/>
      <c r="AW47" s="358"/>
      <c r="AX47" s="557"/>
      <c r="AY47" s="357"/>
      <c r="AZ47" s="358"/>
      <c r="BA47" s="358"/>
      <c r="BB47" s="557"/>
      <c r="BC47" s="357"/>
      <c r="BD47" s="358"/>
      <c r="BE47" s="358"/>
      <c r="BF47" s="359"/>
      <c r="BH47" s="109"/>
      <c r="BI47" s="110"/>
      <c r="BJ47" s="110"/>
    </row>
    <row r="48" spans="4:62" s="108" customFormat="1" ht="45" customHeight="1" thickBot="1">
      <c r="D48" s="360" t="s">
        <v>216</v>
      </c>
      <c r="E48" s="361"/>
      <c r="F48" s="361"/>
      <c r="G48" s="372" t="s">
        <v>217</v>
      </c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4"/>
      <c r="U48" s="369">
        <v>3</v>
      </c>
      <c r="V48" s="370"/>
      <c r="W48" s="369"/>
      <c r="X48" s="370"/>
      <c r="Y48" s="369"/>
      <c r="Z48" s="370"/>
      <c r="AA48" s="369"/>
      <c r="AB48" s="370"/>
      <c r="AC48" s="369">
        <v>4</v>
      </c>
      <c r="AD48" s="370"/>
      <c r="AE48" s="369">
        <f t="shared" si="1"/>
        <v>120</v>
      </c>
      <c r="AF48" s="370"/>
      <c r="AG48" s="369">
        <f t="shared" si="2"/>
        <v>14</v>
      </c>
      <c r="AH48" s="370"/>
      <c r="AI48" s="369">
        <v>8</v>
      </c>
      <c r="AJ48" s="370"/>
      <c r="AK48" s="369">
        <v>6</v>
      </c>
      <c r="AL48" s="370"/>
      <c r="AM48" s="369"/>
      <c r="AN48" s="370"/>
      <c r="AO48" s="369">
        <f t="shared" si="3"/>
        <v>106</v>
      </c>
      <c r="AP48" s="370"/>
      <c r="AQ48" s="369"/>
      <c r="AR48" s="371"/>
      <c r="AS48" s="371"/>
      <c r="AT48" s="370"/>
      <c r="AU48" s="369"/>
      <c r="AV48" s="371"/>
      <c r="AW48" s="371"/>
      <c r="AX48" s="370"/>
      <c r="AY48" s="369">
        <v>14</v>
      </c>
      <c r="AZ48" s="371"/>
      <c r="BA48" s="371"/>
      <c r="BB48" s="370"/>
      <c r="BC48" s="357"/>
      <c r="BD48" s="358"/>
      <c r="BE48" s="358"/>
      <c r="BF48" s="359"/>
      <c r="BH48" s="109"/>
      <c r="BI48" s="110"/>
      <c r="BJ48" s="110"/>
    </row>
    <row r="49" spans="4:62" s="108" customFormat="1" ht="24.75" customHeight="1" thickBot="1">
      <c r="D49" s="534" t="s">
        <v>86</v>
      </c>
      <c r="E49" s="535"/>
      <c r="F49" s="535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27">
        <f>COUNT(U42:V48)</f>
        <v>2</v>
      </c>
      <c r="V49" s="529"/>
      <c r="W49" s="527">
        <v>6</v>
      </c>
      <c r="X49" s="529"/>
      <c r="Y49" s="527">
        <f>COUNT(Y42:Z48)</f>
        <v>1</v>
      </c>
      <c r="Z49" s="529"/>
      <c r="AA49" s="527">
        <v>5</v>
      </c>
      <c r="AB49" s="529"/>
      <c r="AC49" s="526">
        <f>SUM(AC42:AD48)</f>
        <v>22.5</v>
      </c>
      <c r="AD49" s="526"/>
      <c r="AE49" s="526">
        <f>SUM(AE42:AF48)</f>
        <v>675</v>
      </c>
      <c r="AF49" s="526"/>
      <c r="AG49" s="526">
        <f>SUM(AG42:AH48)</f>
        <v>82</v>
      </c>
      <c r="AH49" s="526"/>
      <c r="AI49" s="526">
        <f>SUM(AI42:AJ48)</f>
        <v>36</v>
      </c>
      <c r="AJ49" s="526"/>
      <c r="AK49" s="526">
        <f>SUM(AK42:AL48)</f>
        <v>46</v>
      </c>
      <c r="AL49" s="526"/>
      <c r="AM49" s="526">
        <f>SUM(AM42:AN48)</f>
        <v>0</v>
      </c>
      <c r="AN49" s="526"/>
      <c r="AO49" s="526">
        <f>SUM(AO42:AP48)</f>
        <v>593</v>
      </c>
      <c r="AP49" s="526"/>
      <c r="AQ49" s="527">
        <f>SUM(AQ42:AT48)</f>
        <v>30</v>
      </c>
      <c r="AR49" s="528"/>
      <c r="AS49" s="528"/>
      <c r="AT49" s="529"/>
      <c r="AU49" s="527">
        <f>SUM(AU42:AX48)</f>
        <v>24</v>
      </c>
      <c r="AV49" s="528"/>
      <c r="AW49" s="528"/>
      <c r="AX49" s="529"/>
      <c r="AY49" s="527">
        <f>SUM(AY42:BB48)</f>
        <v>28</v>
      </c>
      <c r="AZ49" s="528"/>
      <c r="BA49" s="528"/>
      <c r="BB49" s="529"/>
      <c r="BC49" s="527">
        <f>SUM(BC42:BF48)</f>
        <v>0</v>
      </c>
      <c r="BD49" s="528"/>
      <c r="BE49" s="528"/>
      <c r="BF49" s="529"/>
      <c r="BG49" s="207"/>
      <c r="BH49" s="208"/>
      <c r="BI49" s="110"/>
      <c r="BJ49" s="110"/>
    </row>
    <row r="50" spans="4:62" s="108" customFormat="1" ht="21.75" customHeight="1" thickBot="1">
      <c r="D50" s="530" t="s">
        <v>87</v>
      </c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2"/>
      <c r="V50" s="532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1"/>
      <c r="AV50" s="531"/>
      <c r="AW50" s="531"/>
      <c r="AX50" s="531"/>
      <c r="AY50" s="531"/>
      <c r="AZ50" s="531"/>
      <c r="BA50" s="531"/>
      <c r="BB50" s="531"/>
      <c r="BC50" s="531"/>
      <c r="BD50" s="531"/>
      <c r="BE50" s="531"/>
      <c r="BF50" s="533"/>
      <c r="BH50" s="113"/>
      <c r="BI50" s="110"/>
      <c r="BJ50" s="110"/>
    </row>
    <row r="51" spans="4:62" s="108" customFormat="1" ht="26.25" customHeight="1">
      <c r="D51" s="482" t="s">
        <v>88</v>
      </c>
      <c r="E51" s="483"/>
      <c r="F51" s="484"/>
      <c r="G51" s="539" t="s">
        <v>151</v>
      </c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25">
        <v>1</v>
      </c>
      <c r="V51" s="525"/>
      <c r="W51" s="525"/>
      <c r="X51" s="525"/>
      <c r="Y51" s="537"/>
      <c r="Z51" s="538"/>
      <c r="AA51" s="525">
        <v>1</v>
      </c>
      <c r="AB51" s="525"/>
      <c r="AC51" s="537">
        <v>4.5</v>
      </c>
      <c r="AD51" s="538"/>
      <c r="AE51" s="424">
        <f aca="true" t="shared" si="4" ref="AE51:AE57">AC51*30</f>
        <v>135</v>
      </c>
      <c r="AF51" s="425"/>
      <c r="AG51" s="424">
        <f aca="true" t="shared" si="5" ref="AG51:AG57">AI51+AK51+AM51</f>
        <v>26</v>
      </c>
      <c r="AH51" s="425"/>
      <c r="AI51" s="525">
        <v>12</v>
      </c>
      <c r="AJ51" s="525"/>
      <c r="AK51" s="525">
        <v>8</v>
      </c>
      <c r="AL51" s="525"/>
      <c r="AM51" s="525">
        <v>6</v>
      </c>
      <c r="AN51" s="525"/>
      <c r="AO51" s="424">
        <f aca="true" t="shared" si="6" ref="AO51:AO57">AE51-AG51</f>
        <v>109</v>
      </c>
      <c r="AP51" s="425"/>
      <c r="AQ51" s="525">
        <v>26</v>
      </c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H51" s="208"/>
      <c r="BI51" s="110"/>
      <c r="BJ51" s="110"/>
    </row>
    <row r="52" spans="4:62" s="108" customFormat="1" ht="50.25" customHeight="1">
      <c r="D52" s="482" t="s">
        <v>89</v>
      </c>
      <c r="E52" s="483"/>
      <c r="F52" s="484"/>
      <c r="G52" s="541" t="s">
        <v>154</v>
      </c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3"/>
      <c r="U52" s="426">
        <v>1</v>
      </c>
      <c r="V52" s="427"/>
      <c r="W52" s="426"/>
      <c r="X52" s="427"/>
      <c r="Y52" s="426">
        <v>1</v>
      </c>
      <c r="Z52" s="427"/>
      <c r="AA52" s="426">
        <v>1</v>
      </c>
      <c r="AB52" s="427"/>
      <c r="AC52" s="426">
        <v>4.5</v>
      </c>
      <c r="AD52" s="427"/>
      <c r="AE52" s="504">
        <f t="shared" si="4"/>
        <v>135</v>
      </c>
      <c r="AF52" s="505"/>
      <c r="AG52" s="504">
        <f t="shared" si="5"/>
        <v>26</v>
      </c>
      <c r="AH52" s="505"/>
      <c r="AI52" s="426">
        <v>12</v>
      </c>
      <c r="AJ52" s="427"/>
      <c r="AK52" s="426">
        <v>8</v>
      </c>
      <c r="AL52" s="427"/>
      <c r="AM52" s="426">
        <v>6</v>
      </c>
      <c r="AN52" s="427"/>
      <c r="AO52" s="504">
        <f t="shared" si="6"/>
        <v>109</v>
      </c>
      <c r="AP52" s="505"/>
      <c r="AQ52" s="426">
        <v>26</v>
      </c>
      <c r="AR52" s="503"/>
      <c r="AS52" s="503"/>
      <c r="AT52" s="427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5"/>
      <c r="BF52" s="525"/>
      <c r="BH52" s="208"/>
      <c r="BI52" s="110"/>
      <c r="BJ52" s="110"/>
    </row>
    <row r="53" spans="4:62" s="108" customFormat="1" ht="41.25" customHeight="1">
      <c r="D53" s="482" t="s">
        <v>90</v>
      </c>
      <c r="E53" s="483"/>
      <c r="F53" s="484"/>
      <c r="G53" s="540" t="s">
        <v>153</v>
      </c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423"/>
      <c r="V53" s="423"/>
      <c r="W53" s="423">
        <v>1</v>
      </c>
      <c r="X53" s="423"/>
      <c r="Y53" s="426">
        <v>1</v>
      </c>
      <c r="Z53" s="427"/>
      <c r="AA53" s="423">
        <v>1</v>
      </c>
      <c r="AB53" s="423"/>
      <c r="AC53" s="423">
        <v>4.5</v>
      </c>
      <c r="AD53" s="423"/>
      <c r="AE53" s="424">
        <f t="shared" si="4"/>
        <v>135</v>
      </c>
      <c r="AF53" s="425"/>
      <c r="AG53" s="424">
        <f t="shared" si="5"/>
        <v>18</v>
      </c>
      <c r="AH53" s="425"/>
      <c r="AI53" s="423">
        <v>6</v>
      </c>
      <c r="AJ53" s="423"/>
      <c r="AK53" s="423">
        <v>12</v>
      </c>
      <c r="AL53" s="423"/>
      <c r="AM53" s="423"/>
      <c r="AN53" s="423"/>
      <c r="AO53" s="424">
        <f t="shared" si="6"/>
        <v>117</v>
      </c>
      <c r="AP53" s="425"/>
      <c r="AQ53" s="423">
        <v>18</v>
      </c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3"/>
      <c r="BF53" s="423"/>
      <c r="BH53" s="208"/>
      <c r="BI53" s="110"/>
      <c r="BJ53" s="110"/>
    </row>
    <row r="54" spans="4:62" s="108" customFormat="1" ht="41.25" customHeight="1">
      <c r="D54" s="360" t="s">
        <v>91</v>
      </c>
      <c r="E54" s="361"/>
      <c r="F54" s="362"/>
      <c r="G54" s="363" t="s">
        <v>218</v>
      </c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4"/>
      <c r="V54" s="364"/>
      <c r="W54" s="364">
        <v>1</v>
      </c>
      <c r="X54" s="364"/>
      <c r="Y54" s="365"/>
      <c r="Z54" s="366"/>
      <c r="AA54" s="364">
        <v>1</v>
      </c>
      <c r="AB54" s="364"/>
      <c r="AC54" s="364">
        <v>4</v>
      </c>
      <c r="AD54" s="364"/>
      <c r="AE54" s="367">
        <f>AC54*30</f>
        <v>120</v>
      </c>
      <c r="AF54" s="368"/>
      <c r="AG54" s="367">
        <f>AI54+AK54+AM54</f>
        <v>16</v>
      </c>
      <c r="AH54" s="368"/>
      <c r="AI54" s="364">
        <v>8</v>
      </c>
      <c r="AJ54" s="364"/>
      <c r="AK54" s="364">
        <v>8</v>
      </c>
      <c r="AL54" s="364"/>
      <c r="AM54" s="364"/>
      <c r="AN54" s="364"/>
      <c r="AO54" s="367">
        <f>AE54-AG54</f>
        <v>104</v>
      </c>
      <c r="AP54" s="368"/>
      <c r="AQ54" s="364">
        <v>16</v>
      </c>
      <c r="AR54" s="364"/>
      <c r="AS54" s="364"/>
      <c r="AT54" s="364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H54" s="208"/>
      <c r="BI54" s="110"/>
      <c r="BJ54" s="110"/>
    </row>
    <row r="55" spans="4:62" s="108" customFormat="1" ht="46.5" customHeight="1">
      <c r="D55" s="360" t="s">
        <v>155</v>
      </c>
      <c r="E55" s="361"/>
      <c r="F55" s="362"/>
      <c r="G55" s="540" t="s">
        <v>156</v>
      </c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423">
        <v>3</v>
      </c>
      <c r="V55" s="423"/>
      <c r="W55" s="423"/>
      <c r="X55" s="423"/>
      <c r="Y55" s="426">
        <v>3</v>
      </c>
      <c r="Z55" s="427"/>
      <c r="AA55" s="423">
        <v>3</v>
      </c>
      <c r="AB55" s="423"/>
      <c r="AC55" s="423">
        <v>5</v>
      </c>
      <c r="AD55" s="423"/>
      <c r="AE55" s="424">
        <f t="shared" si="4"/>
        <v>150</v>
      </c>
      <c r="AF55" s="425"/>
      <c r="AG55" s="424">
        <f t="shared" si="5"/>
        <v>16</v>
      </c>
      <c r="AH55" s="425"/>
      <c r="AI55" s="423">
        <v>8</v>
      </c>
      <c r="AJ55" s="423"/>
      <c r="AK55" s="423">
        <v>8</v>
      </c>
      <c r="AL55" s="423"/>
      <c r="AM55" s="423"/>
      <c r="AN55" s="423"/>
      <c r="AO55" s="424">
        <f t="shared" si="6"/>
        <v>134</v>
      </c>
      <c r="AP55" s="425"/>
      <c r="AQ55" s="423"/>
      <c r="AR55" s="423"/>
      <c r="AS55" s="423"/>
      <c r="AT55" s="423"/>
      <c r="AU55" s="423"/>
      <c r="AV55" s="423"/>
      <c r="AW55" s="423"/>
      <c r="AX55" s="423"/>
      <c r="AY55" s="423">
        <v>16</v>
      </c>
      <c r="AZ55" s="423"/>
      <c r="BA55" s="423"/>
      <c r="BB55" s="423"/>
      <c r="BC55" s="423"/>
      <c r="BD55" s="423"/>
      <c r="BE55" s="423"/>
      <c r="BF55" s="423"/>
      <c r="BH55" s="208"/>
      <c r="BI55" s="110"/>
      <c r="BJ55" s="110"/>
    </row>
    <row r="56" spans="4:62" s="108" customFormat="1" ht="70.5" customHeight="1">
      <c r="D56" s="482" t="s">
        <v>93</v>
      </c>
      <c r="E56" s="483"/>
      <c r="F56" s="484"/>
      <c r="G56" s="540" t="s">
        <v>191</v>
      </c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423"/>
      <c r="V56" s="423"/>
      <c r="W56" s="423">
        <v>3</v>
      </c>
      <c r="X56" s="423"/>
      <c r="Y56" s="426">
        <v>3</v>
      </c>
      <c r="Z56" s="427"/>
      <c r="AA56" s="423">
        <v>3</v>
      </c>
      <c r="AB56" s="423"/>
      <c r="AC56" s="423">
        <v>5</v>
      </c>
      <c r="AD56" s="423"/>
      <c r="AE56" s="424">
        <f t="shared" si="4"/>
        <v>150</v>
      </c>
      <c r="AF56" s="425"/>
      <c r="AG56" s="424">
        <f t="shared" si="5"/>
        <v>16</v>
      </c>
      <c r="AH56" s="425"/>
      <c r="AI56" s="423">
        <v>8</v>
      </c>
      <c r="AJ56" s="423"/>
      <c r="AK56" s="423">
        <v>8</v>
      </c>
      <c r="AL56" s="423"/>
      <c r="AM56" s="423"/>
      <c r="AN56" s="423"/>
      <c r="AO56" s="424">
        <f t="shared" si="6"/>
        <v>134</v>
      </c>
      <c r="AP56" s="425"/>
      <c r="AQ56" s="423"/>
      <c r="AR56" s="423"/>
      <c r="AS56" s="423"/>
      <c r="AT56" s="423"/>
      <c r="AU56" s="423"/>
      <c r="AV56" s="423"/>
      <c r="AW56" s="423"/>
      <c r="AX56" s="423"/>
      <c r="AY56" s="423">
        <v>16</v>
      </c>
      <c r="AZ56" s="423"/>
      <c r="BA56" s="423"/>
      <c r="BB56" s="423"/>
      <c r="BC56" s="423"/>
      <c r="BD56" s="423"/>
      <c r="BE56" s="423"/>
      <c r="BF56" s="423"/>
      <c r="BH56" s="208"/>
      <c r="BI56" s="110"/>
      <c r="BJ56" s="110"/>
    </row>
    <row r="57" spans="4:62" s="108" customFormat="1" ht="45.75" customHeight="1" thickBot="1">
      <c r="D57" s="482" t="s">
        <v>95</v>
      </c>
      <c r="E57" s="483"/>
      <c r="F57" s="484"/>
      <c r="G57" s="540" t="s">
        <v>152</v>
      </c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423"/>
      <c r="V57" s="423"/>
      <c r="W57" s="423"/>
      <c r="X57" s="423"/>
      <c r="Y57" s="426">
        <v>1</v>
      </c>
      <c r="Z57" s="427"/>
      <c r="AA57" s="423"/>
      <c r="AB57" s="423"/>
      <c r="AC57" s="426">
        <v>1</v>
      </c>
      <c r="AD57" s="427"/>
      <c r="AE57" s="424">
        <f t="shared" si="4"/>
        <v>30</v>
      </c>
      <c r="AF57" s="425"/>
      <c r="AG57" s="424">
        <f t="shared" si="5"/>
        <v>0</v>
      </c>
      <c r="AH57" s="425"/>
      <c r="AI57" s="423"/>
      <c r="AJ57" s="423"/>
      <c r="AK57" s="423"/>
      <c r="AL57" s="423"/>
      <c r="AM57" s="423"/>
      <c r="AN57" s="423"/>
      <c r="AO57" s="424">
        <f t="shared" si="6"/>
        <v>30</v>
      </c>
      <c r="AP57" s="425"/>
      <c r="AQ57" s="423"/>
      <c r="AR57" s="423"/>
      <c r="AS57" s="423"/>
      <c r="AT57" s="423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H57" s="208"/>
      <c r="BI57" s="110"/>
      <c r="BJ57" s="110"/>
    </row>
    <row r="58" spans="4:62" s="108" customFormat="1" ht="21.75" customHeight="1" thickBot="1">
      <c r="D58" s="512" t="s">
        <v>127</v>
      </c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3"/>
      <c r="AS58" s="513"/>
      <c r="AT58" s="513"/>
      <c r="AU58" s="513"/>
      <c r="AV58" s="513"/>
      <c r="AW58" s="513"/>
      <c r="AX58" s="513"/>
      <c r="AY58" s="513"/>
      <c r="AZ58" s="513"/>
      <c r="BA58" s="513"/>
      <c r="BB58" s="513"/>
      <c r="BC58" s="513"/>
      <c r="BD58" s="513"/>
      <c r="BE58" s="513"/>
      <c r="BF58" s="514"/>
      <c r="BH58" s="208"/>
      <c r="BI58" s="110"/>
      <c r="BJ58" s="110"/>
    </row>
    <row r="59" spans="4:62" s="108" customFormat="1" ht="44.25" customHeight="1">
      <c r="D59" s="558" t="s">
        <v>114</v>
      </c>
      <c r="E59" s="559"/>
      <c r="F59" s="560"/>
      <c r="G59" s="561" t="s">
        <v>84</v>
      </c>
      <c r="H59" s="562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3"/>
      <c r="U59" s="564"/>
      <c r="V59" s="565"/>
      <c r="W59" s="521" t="s">
        <v>143</v>
      </c>
      <c r="X59" s="522"/>
      <c r="Y59" s="521">
        <v>1</v>
      </c>
      <c r="Z59" s="522"/>
      <c r="AA59" s="521">
        <v>2.3</v>
      </c>
      <c r="AB59" s="522"/>
      <c r="AC59" s="521">
        <v>7.5</v>
      </c>
      <c r="AD59" s="523"/>
      <c r="AE59" s="506">
        <f>AC59*30</f>
        <v>225</v>
      </c>
      <c r="AF59" s="520"/>
      <c r="AG59" s="506">
        <f>AI59+AK59+AM59</f>
        <v>16</v>
      </c>
      <c r="AH59" s="507"/>
      <c r="AI59" s="521">
        <v>4</v>
      </c>
      <c r="AJ59" s="522"/>
      <c r="AK59" s="523">
        <v>12</v>
      </c>
      <c r="AL59" s="522"/>
      <c r="AM59" s="765"/>
      <c r="AN59" s="766"/>
      <c r="AO59" s="506">
        <f>AE59-AG59</f>
        <v>209</v>
      </c>
      <c r="AP59" s="520"/>
      <c r="AQ59" s="521">
        <v>8</v>
      </c>
      <c r="AR59" s="523"/>
      <c r="AS59" s="523"/>
      <c r="AT59" s="522"/>
      <c r="AU59" s="521">
        <v>4</v>
      </c>
      <c r="AV59" s="523"/>
      <c r="AW59" s="523"/>
      <c r="AX59" s="522"/>
      <c r="AY59" s="521">
        <v>4</v>
      </c>
      <c r="AZ59" s="523"/>
      <c r="BA59" s="523"/>
      <c r="BB59" s="522"/>
      <c r="BC59" s="760"/>
      <c r="BD59" s="564"/>
      <c r="BE59" s="564"/>
      <c r="BF59" s="565"/>
      <c r="BH59" s="109"/>
      <c r="BI59" s="110"/>
      <c r="BJ59" s="110"/>
    </row>
    <row r="60" spans="4:62" s="108" customFormat="1" ht="36.75" customHeight="1">
      <c r="D60" s="482" t="s">
        <v>200</v>
      </c>
      <c r="E60" s="483"/>
      <c r="F60" s="484"/>
      <c r="G60" s="544" t="s">
        <v>94</v>
      </c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  <c r="S60" s="545"/>
      <c r="T60" s="546"/>
      <c r="U60" s="547"/>
      <c r="V60" s="548"/>
      <c r="W60" s="423">
        <v>4</v>
      </c>
      <c r="X60" s="423"/>
      <c r="Y60" s="426"/>
      <c r="Z60" s="427"/>
      <c r="AA60" s="503"/>
      <c r="AB60" s="427"/>
      <c r="AC60" s="426">
        <v>9</v>
      </c>
      <c r="AD60" s="503"/>
      <c r="AE60" s="504">
        <f>AC60*30</f>
        <v>270</v>
      </c>
      <c r="AF60" s="505"/>
      <c r="AG60" s="506">
        <f>AI60+AK60+AM60</f>
        <v>0</v>
      </c>
      <c r="AH60" s="507"/>
      <c r="AI60" s="426"/>
      <c r="AJ60" s="427"/>
      <c r="AK60" s="503"/>
      <c r="AL60" s="427"/>
      <c r="AM60" s="767"/>
      <c r="AN60" s="768"/>
      <c r="AO60" s="504">
        <f>AE60-AG60</f>
        <v>270</v>
      </c>
      <c r="AP60" s="505"/>
      <c r="AQ60" s="426"/>
      <c r="AR60" s="503"/>
      <c r="AS60" s="503"/>
      <c r="AT60" s="427"/>
      <c r="AU60" s="426"/>
      <c r="AV60" s="503"/>
      <c r="AW60" s="503"/>
      <c r="AX60" s="427"/>
      <c r="AY60" s="426"/>
      <c r="AZ60" s="503"/>
      <c r="BA60" s="503"/>
      <c r="BB60" s="427"/>
      <c r="BC60" s="426"/>
      <c r="BD60" s="503"/>
      <c r="BE60" s="503"/>
      <c r="BF60" s="427"/>
      <c r="BG60" s="494"/>
      <c r="BH60" s="109"/>
      <c r="BI60" s="110"/>
      <c r="BJ60" s="110"/>
    </row>
    <row r="61" spans="4:62" s="108" customFormat="1" ht="42" customHeight="1" thickBot="1">
      <c r="D61" s="482" t="s">
        <v>203</v>
      </c>
      <c r="E61" s="483"/>
      <c r="F61" s="484"/>
      <c r="G61" s="495" t="s">
        <v>56</v>
      </c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7"/>
      <c r="U61" s="498"/>
      <c r="V61" s="499"/>
      <c r="W61" s="500"/>
      <c r="X61" s="501"/>
      <c r="Y61" s="502"/>
      <c r="Z61" s="501"/>
      <c r="AA61" s="500"/>
      <c r="AB61" s="501"/>
      <c r="AC61" s="502">
        <v>21</v>
      </c>
      <c r="AD61" s="500"/>
      <c r="AE61" s="510">
        <f>AC61*30</f>
        <v>630</v>
      </c>
      <c r="AF61" s="511"/>
      <c r="AG61" s="506">
        <f>AI61+AK61+AM61</f>
        <v>0</v>
      </c>
      <c r="AH61" s="507"/>
      <c r="AI61" s="502"/>
      <c r="AJ61" s="501"/>
      <c r="AK61" s="500"/>
      <c r="AL61" s="501"/>
      <c r="AM61" s="508"/>
      <c r="AN61" s="509"/>
      <c r="AO61" s="510">
        <f>AE61-AG61</f>
        <v>630</v>
      </c>
      <c r="AP61" s="511"/>
      <c r="AQ61" s="502"/>
      <c r="AR61" s="500"/>
      <c r="AS61" s="500"/>
      <c r="AT61" s="501"/>
      <c r="AU61" s="502"/>
      <c r="AV61" s="500"/>
      <c r="AW61" s="500"/>
      <c r="AX61" s="501"/>
      <c r="AY61" s="502"/>
      <c r="AZ61" s="500"/>
      <c r="BA61" s="500"/>
      <c r="BB61" s="501"/>
      <c r="BC61" s="502"/>
      <c r="BD61" s="500"/>
      <c r="BE61" s="500"/>
      <c r="BF61" s="501"/>
      <c r="BG61" s="494"/>
      <c r="BH61" s="109"/>
      <c r="BI61" s="110"/>
      <c r="BJ61" s="110"/>
    </row>
    <row r="62" spans="4:62" s="108" customFormat="1" ht="24.75" customHeight="1" thickBot="1">
      <c r="D62" s="518" t="s">
        <v>96</v>
      </c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493">
        <f>COUNT(U51:V57)+COUNT(U59:V61)</f>
        <v>3</v>
      </c>
      <c r="V62" s="493"/>
      <c r="W62" s="493">
        <v>6</v>
      </c>
      <c r="X62" s="493"/>
      <c r="Y62" s="493">
        <f>COUNT(Y51:Z57)+COUNT(Y59:Z61)</f>
        <v>6</v>
      </c>
      <c r="Z62" s="493"/>
      <c r="AA62" s="493">
        <v>7</v>
      </c>
      <c r="AB62" s="493"/>
      <c r="AC62" s="493">
        <f>SUM(AC51:AD57)+SUM(AC59:AD61)</f>
        <v>66</v>
      </c>
      <c r="AD62" s="493"/>
      <c r="AE62" s="493">
        <f>SUM(AE51:AF57)+SUM(AE59:AF61)</f>
        <v>1980</v>
      </c>
      <c r="AF62" s="493"/>
      <c r="AG62" s="493">
        <f>SUM(AG51:AH57)+SUM(AG59:AH61)</f>
        <v>134</v>
      </c>
      <c r="AH62" s="493"/>
      <c r="AI62" s="493">
        <f>SUM(AI51:AJ57)+SUM(AI59:AJ61)</f>
        <v>58</v>
      </c>
      <c r="AJ62" s="493"/>
      <c r="AK62" s="493">
        <f>SUM(AK51:AL57)+SUM(AK59:AL61)</f>
        <v>64</v>
      </c>
      <c r="AL62" s="493"/>
      <c r="AM62" s="493">
        <f>SUM(AM51:AN57)+SUM(AM59:AN61)</f>
        <v>12</v>
      </c>
      <c r="AN62" s="493"/>
      <c r="AO62" s="493">
        <f>SUM(AO51:AP57)+SUM(AO59:AP61)</f>
        <v>1846</v>
      </c>
      <c r="AP62" s="493"/>
      <c r="AQ62" s="493">
        <f>SUM(AQ51:AT57)+SUM(AQ59:AT61)</f>
        <v>94</v>
      </c>
      <c r="AR62" s="493"/>
      <c r="AS62" s="493"/>
      <c r="AT62" s="493"/>
      <c r="AU62" s="493">
        <f>SUM(AU51:AX57)+SUM(AU59:AX61)</f>
        <v>4</v>
      </c>
      <c r="AV62" s="493"/>
      <c r="AW62" s="493"/>
      <c r="AX62" s="493"/>
      <c r="AY62" s="493">
        <f>SUM(AY51:BB57)+SUM(AY59:BB61)</f>
        <v>36</v>
      </c>
      <c r="AZ62" s="493"/>
      <c r="BA62" s="493"/>
      <c r="BB62" s="493"/>
      <c r="BC62" s="493">
        <f>SUM(BC51:BF57)+SUM(BC59:BF61)</f>
        <v>0</v>
      </c>
      <c r="BD62" s="493"/>
      <c r="BE62" s="493"/>
      <c r="BF62" s="493"/>
      <c r="BG62" s="494"/>
      <c r="BH62" s="109"/>
      <c r="BI62" s="110"/>
      <c r="BJ62" s="110"/>
    </row>
    <row r="63" spans="4:62" s="108" customFormat="1" ht="24.75" customHeight="1" thickBot="1">
      <c r="D63" s="476" t="s">
        <v>97</v>
      </c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8"/>
      <c r="U63" s="491">
        <f>U62+U49</f>
        <v>5</v>
      </c>
      <c r="V63" s="492"/>
      <c r="W63" s="491">
        <f>W62+W49</f>
        <v>12</v>
      </c>
      <c r="X63" s="492"/>
      <c r="Y63" s="491">
        <f>Y62+Y49</f>
        <v>7</v>
      </c>
      <c r="Z63" s="492"/>
      <c r="AA63" s="491">
        <f>AA62+AA49</f>
        <v>12</v>
      </c>
      <c r="AB63" s="492"/>
      <c r="AC63" s="491">
        <f>AC62+AC49</f>
        <v>88.5</v>
      </c>
      <c r="AD63" s="492"/>
      <c r="AE63" s="491">
        <f>AE62+AE49</f>
        <v>2655</v>
      </c>
      <c r="AF63" s="492"/>
      <c r="AG63" s="491">
        <f>AG62+AG49</f>
        <v>216</v>
      </c>
      <c r="AH63" s="492"/>
      <c r="AI63" s="491">
        <f>AI62+AI49</f>
        <v>94</v>
      </c>
      <c r="AJ63" s="492"/>
      <c r="AK63" s="491">
        <f>AK62+AK49</f>
        <v>110</v>
      </c>
      <c r="AL63" s="492"/>
      <c r="AM63" s="491">
        <f>AM62+AM49</f>
        <v>12</v>
      </c>
      <c r="AN63" s="492"/>
      <c r="AO63" s="491">
        <f>AO62+AO49</f>
        <v>2439</v>
      </c>
      <c r="AP63" s="492"/>
      <c r="AQ63" s="488">
        <f>AQ62+AQ49</f>
        <v>124</v>
      </c>
      <c r="AR63" s="489"/>
      <c r="AS63" s="489"/>
      <c r="AT63" s="490"/>
      <c r="AU63" s="488">
        <f>AU62+AU49</f>
        <v>28</v>
      </c>
      <c r="AV63" s="489"/>
      <c r="AW63" s="489"/>
      <c r="AX63" s="490"/>
      <c r="AY63" s="488">
        <f>AY62+AY49</f>
        <v>64</v>
      </c>
      <c r="AZ63" s="489"/>
      <c r="BA63" s="489"/>
      <c r="BB63" s="490"/>
      <c r="BC63" s="488">
        <f>BC62+BC49</f>
        <v>0</v>
      </c>
      <c r="BD63" s="489"/>
      <c r="BE63" s="489"/>
      <c r="BF63" s="490"/>
      <c r="BH63" s="114"/>
      <c r="BI63" s="110"/>
      <c r="BJ63" s="110"/>
    </row>
    <row r="64" spans="4:62" s="225" customFormat="1" ht="24" customHeight="1" thickBot="1">
      <c r="D64" s="549" t="s">
        <v>98</v>
      </c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1"/>
      <c r="BG64" s="108"/>
      <c r="BH64" s="115"/>
      <c r="BI64" s="224"/>
      <c r="BJ64" s="224"/>
    </row>
    <row r="65" spans="4:62" s="108" customFormat="1" ht="24.75" customHeight="1" thickBot="1">
      <c r="D65" s="530" t="s">
        <v>99</v>
      </c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  <c r="R65" s="531"/>
      <c r="S65" s="531"/>
      <c r="T65" s="531"/>
      <c r="U65" s="532"/>
      <c r="V65" s="532"/>
      <c r="W65" s="531"/>
      <c r="X65" s="531"/>
      <c r="Y65" s="531"/>
      <c r="Z65" s="531"/>
      <c r="AA65" s="531"/>
      <c r="AB65" s="531"/>
      <c r="AC65" s="531"/>
      <c r="AD65" s="531"/>
      <c r="AE65" s="531"/>
      <c r="AF65" s="531"/>
      <c r="AG65" s="531"/>
      <c r="AH65" s="531"/>
      <c r="AI65" s="531"/>
      <c r="AJ65" s="531"/>
      <c r="AK65" s="531"/>
      <c r="AL65" s="531"/>
      <c r="AM65" s="531"/>
      <c r="AN65" s="531"/>
      <c r="AO65" s="531"/>
      <c r="AP65" s="531"/>
      <c r="AQ65" s="531"/>
      <c r="AR65" s="531"/>
      <c r="AS65" s="531"/>
      <c r="AT65" s="531"/>
      <c r="AU65" s="531"/>
      <c r="AV65" s="531"/>
      <c r="AW65" s="531"/>
      <c r="AX65" s="531"/>
      <c r="AY65" s="531"/>
      <c r="AZ65" s="531"/>
      <c r="BA65" s="531"/>
      <c r="BB65" s="531"/>
      <c r="BC65" s="531"/>
      <c r="BD65" s="531"/>
      <c r="BE65" s="531"/>
      <c r="BF65" s="533"/>
      <c r="BH65" s="115"/>
      <c r="BI65" s="110"/>
      <c r="BJ65" s="110"/>
    </row>
    <row r="66" spans="4:62" s="108" customFormat="1" ht="31.5" customHeight="1">
      <c r="D66" s="482" t="s">
        <v>100</v>
      </c>
      <c r="E66" s="483"/>
      <c r="F66" s="484"/>
      <c r="G66" s="485" t="s">
        <v>157</v>
      </c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7"/>
      <c r="U66" s="423">
        <v>2</v>
      </c>
      <c r="V66" s="423"/>
      <c r="W66" s="423"/>
      <c r="X66" s="423"/>
      <c r="Y66" s="423">
        <v>2</v>
      </c>
      <c r="Z66" s="423"/>
      <c r="AA66" s="423">
        <v>2</v>
      </c>
      <c r="AB66" s="423"/>
      <c r="AC66" s="423">
        <v>4.5</v>
      </c>
      <c r="AD66" s="423"/>
      <c r="AE66" s="469">
        <f aca="true" t="shared" si="7" ref="AE66:AE72">AC66*30</f>
        <v>135</v>
      </c>
      <c r="AF66" s="469"/>
      <c r="AG66" s="469">
        <f aca="true" t="shared" si="8" ref="AG66:AG72">AI66+AK66+AM66</f>
        <v>16</v>
      </c>
      <c r="AH66" s="469"/>
      <c r="AI66" s="423">
        <v>8</v>
      </c>
      <c r="AJ66" s="423"/>
      <c r="AK66" s="423">
        <v>8</v>
      </c>
      <c r="AL66" s="423"/>
      <c r="AM66" s="423"/>
      <c r="AN66" s="423"/>
      <c r="AO66" s="469">
        <f aca="true" t="shared" si="9" ref="AO66:AO72">AE66-AG66</f>
        <v>119</v>
      </c>
      <c r="AP66" s="469"/>
      <c r="AQ66" s="423"/>
      <c r="AR66" s="423"/>
      <c r="AS66" s="423"/>
      <c r="AT66" s="423"/>
      <c r="AU66" s="423">
        <v>16</v>
      </c>
      <c r="AV66" s="423"/>
      <c r="AW66" s="423"/>
      <c r="AX66" s="423"/>
      <c r="AY66" s="423"/>
      <c r="AZ66" s="423"/>
      <c r="BA66" s="423"/>
      <c r="BB66" s="423"/>
      <c r="BC66" s="423"/>
      <c r="BD66" s="423"/>
      <c r="BE66" s="423"/>
      <c r="BF66" s="423"/>
      <c r="BH66" s="208"/>
      <c r="BI66" s="110"/>
      <c r="BJ66" s="110"/>
    </row>
    <row r="67" spans="4:62" s="108" customFormat="1" ht="32.25" customHeight="1">
      <c r="D67" s="482" t="s">
        <v>92</v>
      </c>
      <c r="E67" s="483"/>
      <c r="F67" s="484"/>
      <c r="G67" s="485" t="s">
        <v>158</v>
      </c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7"/>
      <c r="U67" s="423"/>
      <c r="V67" s="423"/>
      <c r="W67" s="423">
        <v>2</v>
      </c>
      <c r="X67" s="423"/>
      <c r="Y67" s="423">
        <v>2</v>
      </c>
      <c r="Z67" s="423"/>
      <c r="AA67" s="423">
        <v>2</v>
      </c>
      <c r="AB67" s="423"/>
      <c r="AC67" s="423">
        <v>4.5</v>
      </c>
      <c r="AD67" s="423"/>
      <c r="AE67" s="469">
        <f t="shared" si="7"/>
        <v>135</v>
      </c>
      <c r="AF67" s="469"/>
      <c r="AG67" s="469">
        <f t="shared" si="8"/>
        <v>14</v>
      </c>
      <c r="AH67" s="469"/>
      <c r="AI67" s="423">
        <v>8</v>
      </c>
      <c r="AJ67" s="423"/>
      <c r="AK67" s="423">
        <v>6</v>
      </c>
      <c r="AL67" s="423"/>
      <c r="AM67" s="423"/>
      <c r="AN67" s="423"/>
      <c r="AO67" s="469">
        <f t="shared" si="9"/>
        <v>121</v>
      </c>
      <c r="AP67" s="469"/>
      <c r="AQ67" s="423"/>
      <c r="AR67" s="423"/>
      <c r="AS67" s="423"/>
      <c r="AT67" s="423"/>
      <c r="AU67" s="423">
        <v>14</v>
      </c>
      <c r="AV67" s="423"/>
      <c r="AW67" s="423"/>
      <c r="AX67" s="423"/>
      <c r="AY67" s="423"/>
      <c r="AZ67" s="423"/>
      <c r="BA67" s="423"/>
      <c r="BB67" s="423"/>
      <c r="BC67" s="423"/>
      <c r="BD67" s="423"/>
      <c r="BE67" s="423"/>
      <c r="BF67" s="423"/>
      <c r="BH67" s="208"/>
      <c r="BI67" s="110"/>
      <c r="BJ67" s="110"/>
    </row>
    <row r="68" spans="4:62" s="70" customFormat="1" ht="32.25" customHeight="1">
      <c r="D68" s="482" t="s">
        <v>101</v>
      </c>
      <c r="E68" s="483"/>
      <c r="F68" s="484"/>
      <c r="G68" s="485" t="s">
        <v>159</v>
      </c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7"/>
      <c r="U68" s="423">
        <v>2</v>
      </c>
      <c r="V68" s="423"/>
      <c r="W68" s="423"/>
      <c r="X68" s="423"/>
      <c r="Y68" s="423">
        <v>2</v>
      </c>
      <c r="Z68" s="423"/>
      <c r="AA68" s="423">
        <v>2</v>
      </c>
      <c r="AB68" s="423"/>
      <c r="AC68" s="423">
        <v>4.5</v>
      </c>
      <c r="AD68" s="423"/>
      <c r="AE68" s="469">
        <f t="shared" si="7"/>
        <v>135</v>
      </c>
      <c r="AF68" s="469"/>
      <c r="AG68" s="469">
        <f t="shared" si="8"/>
        <v>18</v>
      </c>
      <c r="AH68" s="469"/>
      <c r="AI68" s="423">
        <v>8</v>
      </c>
      <c r="AJ68" s="423"/>
      <c r="AK68" s="423">
        <v>6</v>
      </c>
      <c r="AL68" s="423"/>
      <c r="AM68" s="423">
        <v>4</v>
      </c>
      <c r="AN68" s="423"/>
      <c r="AO68" s="469">
        <f t="shared" si="9"/>
        <v>117</v>
      </c>
      <c r="AP68" s="469"/>
      <c r="AQ68" s="423"/>
      <c r="AR68" s="423"/>
      <c r="AS68" s="423"/>
      <c r="AT68" s="423"/>
      <c r="AU68" s="423">
        <v>18</v>
      </c>
      <c r="AV68" s="423"/>
      <c r="AW68" s="423"/>
      <c r="AX68" s="423"/>
      <c r="AY68" s="423"/>
      <c r="AZ68" s="423"/>
      <c r="BA68" s="423"/>
      <c r="BB68" s="423"/>
      <c r="BC68" s="423"/>
      <c r="BD68" s="423"/>
      <c r="BE68" s="423"/>
      <c r="BF68" s="423"/>
      <c r="BH68" s="111"/>
      <c r="BI68" s="112"/>
      <c r="BJ68" s="112"/>
    </row>
    <row r="69" spans="4:62" s="70" customFormat="1" ht="32.25" customHeight="1">
      <c r="D69" s="482" t="s">
        <v>102</v>
      </c>
      <c r="E69" s="483"/>
      <c r="F69" s="484"/>
      <c r="G69" s="470" t="s">
        <v>160</v>
      </c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2"/>
      <c r="U69" s="423"/>
      <c r="V69" s="423"/>
      <c r="W69" s="423">
        <v>2</v>
      </c>
      <c r="X69" s="423"/>
      <c r="Y69" s="423">
        <v>2</v>
      </c>
      <c r="Z69" s="423"/>
      <c r="AA69" s="423">
        <v>2</v>
      </c>
      <c r="AB69" s="423"/>
      <c r="AC69" s="423">
        <v>4.5</v>
      </c>
      <c r="AD69" s="423"/>
      <c r="AE69" s="469">
        <f t="shared" si="7"/>
        <v>135</v>
      </c>
      <c r="AF69" s="469"/>
      <c r="AG69" s="469">
        <f t="shared" si="8"/>
        <v>14</v>
      </c>
      <c r="AH69" s="469"/>
      <c r="AI69" s="423">
        <v>8</v>
      </c>
      <c r="AJ69" s="423"/>
      <c r="AK69" s="423">
        <v>6</v>
      </c>
      <c r="AL69" s="423"/>
      <c r="AM69" s="423"/>
      <c r="AN69" s="423"/>
      <c r="AO69" s="469">
        <f t="shared" si="9"/>
        <v>121</v>
      </c>
      <c r="AP69" s="469"/>
      <c r="AQ69" s="423"/>
      <c r="AR69" s="423"/>
      <c r="AS69" s="423"/>
      <c r="AT69" s="423"/>
      <c r="AU69" s="423">
        <v>14</v>
      </c>
      <c r="AV69" s="423"/>
      <c r="AW69" s="423"/>
      <c r="AX69" s="423"/>
      <c r="AY69" s="423"/>
      <c r="AZ69" s="423"/>
      <c r="BA69" s="423"/>
      <c r="BB69" s="423"/>
      <c r="BC69" s="423"/>
      <c r="BD69" s="423"/>
      <c r="BE69" s="423"/>
      <c r="BF69" s="423"/>
      <c r="BH69" s="111"/>
      <c r="BI69" s="112"/>
      <c r="BJ69" s="112"/>
    </row>
    <row r="70" spans="4:62" s="70" customFormat="1" ht="33.75" customHeight="1">
      <c r="D70" s="482" t="s">
        <v>103</v>
      </c>
      <c r="E70" s="483"/>
      <c r="F70" s="484"/>
      <c r="G70" s="470" t="s">
        <v>161</v>
      </c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2"/>
      <c r="U70" s="423">
        <v>2</v>
      </c>
      <c r="V70" s="423"/>
      <c r="W70" s="423"/>
      <c r="X70" s="423"/>
      <c r="Y70" s="423">
        <v>2</v>
      </c>
      <c r="Z70" s="423"/>
      <c r="AA70" s="423">
        <v>2</v>
      </c>
      <c r="AB70" s="423"/>
      <c r="AC70" s="423">
        <v>4.5</v>
      </c>
      <c r="AD70" s="423"/>
      <c r="AE70" s="469">
        <f t="shared" si="7"/>
        <v>135</v>
      </c>
      <c r="AF70" s="469"/>
      <c r="AG70" s="469">
        <f t="shared" si="8"/>
        <v>18</v>
      </c>
      <c r="AH70" s="469"/>
      <c r="AI70" s="423">
        <v>8</v>
      </c>
      <c r="AJ70" s="423"/>
      <c r="AK70" s="423">
        <v>6</v>
      </c>
      <c r="AL70" s="423"/>
      <c r="AM70" s="423">
        <v>4</v>
      </c>
      <c r="AN70" s="423"/>
      <c r="AO70" s="469">
        <f t="shared" si="9"/>
        <v>117</v>
      </c>
      <c r="AP70" s="469"/>
      <c r="AQ70" s="423"/>
      <c r="AR70" s="423"/>
      <c r="AS70" s="423"/>
      <c r="AT70" s="423"/>
      <c r="AU70" s="423">
        <v>18</v>
      </c>
      <c r="AV70" s="423"/>
      <c r="AW70" s="423"/>
      <c r="AX70" s="423"/>
      <c r="AY70" s="423"/>
      <c r="AZ70" s="423"/>
      <c r="BA70" s="423"/>
      <c r="BB70" s="423"/>
      <c r="BC70" s="423"/>
      <c r="BD70" s="423"/>
      <c r="BE70" s="423"/>
      <c r="BF70" s="423"/>
      <c r="BH70" s="111"/>
      <c r="BI70" s="112"/>
      <c r="BJ70" s="112"/>
    </row>
    <row r="71" spans="4:58" ht="27.75" customHeight="1">
      <c r="D71" s="482" t="s">
        <v>104</v>
      </c>
      <c r="E71" s="483"/>
      <c r="F71" s="484"/>
      <c r="G71" s="470" t="s">
        <v>162</v>
      </c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2"/>
      <c r="U71" s="423"/>
      <c r="V71" s="423"/>
      <c r="W71" s="423">
        <v>3</v>
      </c>
      <c r="X71" s="423"/>
      <c r="Y71" s="423">
        <v>3</v>
      </c>
      <c r="Z71" s="423"/>
      <c r="AA71" s="423">
        <v>3</v>
      </c>
      <c r="AB71" s="423"/>
      <c r="AC71" s="423">
        <v>4.5</v>
      </c>
      <c r="AD71" s="423"/>
      <c r="AE71" s="469">
        <f t="shared" si="7"/>
        <v>135</v>
      </c>
      <c r="AF71" s="469"/>
      <c r="AG71" s="469">
        <f t="shared" si="8"/>
        <v>16</v>
      </c>
      <c r="AH71" s="469"/>
      <c r="AI71" s="423">
        <v>8</v>
      </c>
      <c r="AJ71" s="423"/>
      <c r="AK71" s="423">
        <v>8</v>
      </c>
      <c r="AL71" s="423"/>
      <c r="AM71" s="423"/>
      <c r="AN71" s="423"/>
      <c r="AO71" s="469">
        <f t="shared" si="9"/>
        <v>119</v>
      </c>
      <c r="AP71" s="469"/>
      <c r="AQ71" s="423"/>
      <c r="AR71" s="423"/>
      <c r="AS71" s="423"/>
      <c r="AT71" s="423"/>
      <c r="AU71" s="423"/>
      <c r="AV71" s="423"/>
      <c r="AW71" s="423"/>
      <c r="AX71" s="423"/>
      <c r="AY71" s="423">
        <v>16</v>
      </c>
      <c r="AZ71" s="423"/>
      <c r="BA71" s="423"/>
      <c r="BB71" s="423"/>
      <c r="BC71" s="423"/>
      <c r="BD71" s="423"/>
      <c r="BE71" s="423"/>
      <c r="BF71" s="423"/>
    </row>
    <row r="72" spans="4:58" ht="27.75" customHeight="1" thickBot="1">
      <c r="D72" s="482" t="s">
        <v>201</v>
      </c>
      <c r="E72" s="483"/>
      <c r="F72" s="484"/>
      <c r="G72" s="470" t="s">
        <v>163</v>
      </c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2"/>
      <c r="U72" s="423">
        <v>3</v>
      </c>
      <c r="V72" s="423"/>
      <c r="W72" s="423"/>
      <c r="X72" s="423"/>
      <c r="Y72" s="423">
        <v>3</v>
      </c>
      <c r="Z72" s="423"/>
      <c r="AA72" s="423">
        <v>3</v>
      </c>
      <c r="AB72" s="423"/>
      <c r="AC72" s="423">
        <v>4.5</v>
      </c>
      <c r="AD72" s="423"/>
      <c r="AE72" s="469">
        <f t="shared" si="7"/>
        <v>135</v>
      </c>
      <c r="AF72" s="469"/>
      <c r="AG72" s="469">
        <f t="shared" si="8"/>
        <v>16</v>
      </c>
      <c r="AH72" s="469"/>
      <c r="AI72" s="423">
        <v>8</v>
      </c>
      <c r="AJ72" s="423"/>
      <c r="AK72" s="423">
        <v>8</v>
      </c>
      <c r="AL72" s="423"/>
      <c r="AM72" s="423"/>
      <c r="AN72" s="423"/>
      <c r="AO72" s="469">
        <f t="shared" si="9"/>
        <v>119</v>
      </c>
      <c r="AP72" s="469"/>
      <c r="AQ72" s="423"/>
      <c r="AR72" s="423"/>
      <c r="AS72" s="423"/>
      <c r="AT72" s="423"/>
      <c r="AU72" s="423"/>
      <c r="AV72" s="423"/>
      <c r="AW72" s="423"/>
      <c r="AX72" s="423"/>
      <c r="AY72" s="423">
        <v>16</v>
      </c>
      <c r="AZ72" s="423"/>
      <c r="BA72" s="423"/>
      <c r="BB72" s="423"/>
      <c r="BC72" s="423"/>
      <c r="BD72" s="423"/>
      <c r="BE72" s="423"/>
      <c r="BF72" s="423"/>
    </row>
    <row r="73" spans="4:62" s="108" customFormat="1" ht="24.75" customHeight="1" thickBot="1">
      <c r="D73" s="479" t="s">
        <v>105</v>
      </c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1"/>
      <c r="U73" s="466">
        <f>COUNT(U66:V72)</f>
        <v>4</v>
      </c>
      <c r="V73" s="468"/>
      <c r="W73" s="466">
        <f>COUNT(W66:X72)</f>
        <v>3</v>
      </c>
      <c r="X73" s="468"/>
      <c r="Y73" s="466">
        <f>COUNT(Y66:Z72)</f>
        <v>7</v>
      </c>
      <c r="Z73" s="468"/>
      <c r="AA73" s="466">
        <f>COUNT(AA66:AB72)</f>
        <v>7</v>
      </c>
      <c r="AB73" s="468"/>
      <c r="AC73" s="466">
        <f>SUM(AC66:AD72)</f>
        <v>31.5</v>
      </c>
      <c r="AD73" s="468"/>
      <c r="AE73" s="466">
        <f>SUM(AE66:AF72)</f>
        <v>945</v>
      </c>
      <c r="AF73" s="468"/>
      <c r="AG73" s="466">
        <f>SUM(AG66:AH72)</f>
        <v>112</v>
      </c>
      <c r="AH73" s="468"/>
      <c r="AI73" s="466">
        <f>SUM(AI66:AJ72)</f>
        <v>56</v>
      </c>
      <c r="AJ73" s="468"/>
      <c r="AK73" s="466">
        <f>SUM(AK66:AL72)</f>
        <v>48</v>
      </c>
      <c r="AL73" s="468"/>
      <c r="AM73" s="466">
        <f>SUM(AM66:AN72)</f>
        <v>8</v>
      </c>
      <c r="AN73" s="468"/>
      <c r="AO73" s="466">
        <f>SUM(AO66:AP72)</f>
        <v>833</v>
      </c>
      <c r="AP73" s="468"/>
      <c r="AQ73" s="466">
        <f>SUM(AQ66:AT72)</f>
        <v>0</v>
      </c>
      <c r="AR73" s="467"/>
      <c r="AS73" s="467"/>
      <c r="AT73" s="468"/>
      <c r="AU73" s="466">
        <f>SUM(AU66:AX72)</f>
        <v>80</v>
      </c>
      <c r="AV73" s="467"/>
      <c r="AW73" s="467"/>
      <c r="AX73" s="468"/>
      <c r="AY73" s="466">
        <f>SUM(AY66:BB72)</f>
        <v>32</v>
      </c>
      <c r="AZ73" s="467"/>
      <c r="BA73" s="467"/>
      <c r="BB73" s="468"/>
      <c r="BC73" s="466">
        <f>SUM(BC66:BF72)</f>
        <v>0</v>
      </c>
      <c r="BD73" s="467"/>
      <c r="BE73" s="467"/>
      <c r="BF73" s="468"/>
      <c r="BH73" s="208"/>
      <c r="BI73" s="110"/>
      <c r="BJ73" s="110"/>
    </row>
    <row r="74" spans="4:62" s="70" customFormat="1" ht="24.75" customHeight="1" thickBot="1">
      <c r="D74" s="476" t="s">
        <v>106</v>
      </c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8"/>
      <c r="U74" s="436">
        <f>U73</f>
        <v>4</v>
      </c>
      <c r="V74" s="437"/>
      <c r="W74" s="436">
        <f>W73</f>
        <v>3</v>
      </c>
      <c r="X74" s="437"/>
      <c r="Y74" s="436">
        <f>Y73</f>
        <v>7</v>
      </c>
      <c r="Z74" s="437"/>
      <c r="AA74" s="436">
        <f>AA73</f>
        <v>7</v>
      </c>
      <c r="AB74" s="437"/>
      <c r="AC74" s="436">
        <f>AC73</f>
        <v>31.5</v>
      </c>
      <c r="AD74" s="437"/>
      <c r="AE74" s="436">
        <f>AE73</f>
        <v>945</v>
      </c>
      <c r="AF74" s="437"/>
      <c r="AG74" s="436">
        <f>AG73</f>
        <v>112</v>
      </c>
      <c r="AH74" s="437"/>
      <c r="AI74" s="436">
        <f>AI73</f>
        <v>56</v>
      </c>
      <c r="AJ74" s="437"/>
      <c r="AK74" s="436">
        <f>AK73</f>
        <v>48</v>
      </c>
      <c r="AL74" s="437"/>
      <c r="AM74" s="436">
        <f>AM73</f>
        <v>8</v>
      </c>
      <c r="AN74" s="437"/>
      <c r="AO74" s="436">
        <f>AO73</f>
        <v>833</v>
      </c>
      <c r="AP74" s="437"/>
      <c r="AQ74" s="463">
        <f>AQ73</f>
        <v>0</v>
      </c>
      <c r="AR74" s="464"/>
      <c r="AS74" s="464"/>
      <c r="AT74" s="465"/>
      <c r="AU74" s="463">
        <f>AU73</f>
        <v>80</v>
      </c>
      <c r="AV74" s="464"/>
      <c r="AW74" s="464"/>
      <c r="AX74" s="465"/>
      <c r="AY74" s="463">
        <f>AY73</f>
        <v>32</v>
      </c>
      <c r="AZ74" s="464"/>
      <c r="BA74" s="464"/>
      <c r="BB74" s="465"/>
      <c r="BC74" s="463">
        <f>BC73</f>
        <v>0</v>
      </c>
      <c r="BD74" s="464"/>
      <c r="BE74" s="464"/>
      <c r="BF74" s="465"/>
      <c r="BH74" s="112"/>
      <c r="BI74" s="112"/>
      <c r="BJ74" s="112"/>
    </row>
    <row r="75" spans="4:62" s="226" customFormat="1" ht="25.5" customHeight="1" thickBot="1">
      <c r="D75" s="473" t="s">
        <v>107</v>
      </c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5"/>
      <c r="U75" s="435">
        <f>U74+U63</f>
        <v>9</v>
      </c>
      <c r="V75" s="435"/>
      <c r="W75" s="435">
        <f>W74+W63</f>
        <v>15</v>
      </c>
      <c r="X75" s="435"/>
      <c r="Y75" s="435">
        <f>Y74+Y63</f>
        <v>14</v>
      </c>
      <c r="Z75" s="435"/>
      <c r="AA75" s="435">
        <f>AA74+AA63</f>
        <v>19</v>
      </c>
      <c r="AB75" s="435"/>
      <c r="AC75" s="435">
        <f>AC74+AC63</f>
        <v>120</v>
      </c>
      <c r="AD75" s="435"/>
      <c r="AE75" s="435">
        <f>AE74+AE63</f>
        <v>3600</v>
      </c>
      <c r="AF75" s="435"/>
      <c r="AG75" s="435">
        <f>AG74+AG63</f>
        <v>328</v>
      </c>
      <c r="AH75" s="435"/>
      <c r="AI75" s="435">
        <f>AI74+AI63</f>
        <v>150</v>
      </c>
      <c r="AJ75" s="435"/>
      <c r="AK75" s="435">
        <f>AK74+AK63</f>
        <v>158</v>
      </c>
      <c r="AL75" s="435"/>
      <c r="AM75" s="435">
        <f>AM74+AM63</f>
        <v>20</v>
      </c>
      <c r="AN75" s="435"/>
      <c r="AO75" s="435">
        <f>AO74+AO63</f>
        <v>3272</v>
      </c>
      <c r="AP75" s="435"/>
      <c r="AQ75" s="456">
        <f>AQ74+AQ63</f>
        <v>124</v>
      </c>
      <c r="AR75" s="457"/>
      <c r="AS75" s="457"/>
      <c r="AT75" s="458"/>
      <c r="AU75" s="456">
        <f>AU74+AU63</f>
        <v>108</v>
      </c>
      <c r="AV75" s="457"/>
      <c r="AW75" s="457"/>
      <c r="AX75" s="458"/>
      <c r="AY75" s="456">
        <f>AY74+AY63</f>
        <v>96</v>
      </c>
      <c r="AZ75" s="457"/>
      <c r="BA75" s="457"/>
      <c r="BB75" s="458"/>
      <c r="BC75" s="456">
        <f>BC74+BC63</f>
        <v>0</v>
      </c>
      <c r="BD75" s="457"/>
      <c r="BE75" s="457"/>
      <c r="BF75" s="458"/>
      <c r="BH75" s="227"/>
      <c r="BI75" s="227"/>
      <c r="BJ75" s="227"/>
    </row>
    <row r="76" spans="8:62" s="116" customFormat="1" ht="25.5" customHeight="1" thickBot="1">
      <c r="H76" s="117"/>
      <c r="I76" s="117"/>
      <c r="J76" s="118"/>
      <c r="K76" s="119"/>
      <c r="L76" s="119"/>
      <c r="M76" s="119"/>
      <c r="N76" s="119"/>
      <c r="O76" s="119"/>
      <c r="P76" s="119"/>
      <c r="Q76" s="119"/>
      <c r="R76" s="119"/>
      <c r="S76" s="119"/>
      <c r="T76" s="120"/>
      <c r="U76" s="432" t="s">
        <v>108</v>
      </c>
      <c r="V76" s="433"/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3"/>
      <c r="AK76" s="433"/>
      <c r="AL76" s="433"/>
      <c r="AM76" s="433"/>
      <c r="AN76" s="433"/>
      <c r="AO76" s="433"/>
      <c r="AP76" s="434"/>
      <c r="AQ76" s="454">
        <v>3</v>
      </c>
      <c r="AR76" s="443"/>
      <c r="AS76" s="443"/>
      <c r="AT76" s="455"/>
      <c r="AU76" s="454">
        <v>3</v>
      </c>
      <c r="AV76" s="443"/>
      <c r="AW76" s="443"/>
      <c r="AX76" s="455"/>
      <c r="AY76" s="442">
        <v>3</v>
      </c>
      <c r="AZ76" s="443"/>
      <c r="BA76" s="443"/>
      <c r="BB76" s="444"/>
      <c r="BC76" s="454"/>
      <c r="BD76" s="443"/>
      <c r="BE76" s="443"/>
      <c r="BF76" s="455"/>
      <c r="BG76" s="352">
        <f>AQ75+AU75+(AQ76+AU76)*8+(AQ77+AU77+AQ79)*4</f>
        <v>320</v>
      </c>
      <c r="BH76" s="121"/>
      <c r="BI76" s="121"/>
      <c r="BJ76" s="121"/>
    </row>
    <row r="77" spans="3:62" s="116" customFormat="1" ht="24" customHeight="1" thickBot="1">
      <c r="C77" s="122"/>
      <c r="D77" s="117"/>
      <c r="E77" s="459"/>
      <c r="F77" s="459"/>
      <c r="G77" s="117"/>
      <c r="I77" s="117"/>
      <c r="J77" s="118"/>
      <c r="K77" s="119"/>
      <c r="L77" s="119"/>
      <c r="M77" s="119"/>
      <c r="N77" s="119"/>
      <c r="O77" s="119"/>
      <c r="P77" s="119"/>
      <c r="Q77" s="119"/>
      <c r="R77" s="119"/>
      <c r="S77" s="119"/>
      <c r="T77" s="120"/>
      <c r="U77" s="460" t="s">
        <v>109</v>
      </c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  <c r="AM77" s="461"/>
      <c r="AN77" s="461"/>
      <c r="AO77" s="461"/>
      <c r="AP77" s="462"/>
      <c r="AQ77" s="454">
        <v>3</v>
      </c>
      <c r="AR77" s="443"/>
      <c r="AS77" s="443"/>
      <c r="AT77" s="455"/>
      <c r="AU77" s="454">
        <v>6</v>
      </c>
      <c r="AV77" s="443"/>
      <c r="AW77" s="443"/>
      <c r="AX77" s="455"/>
      <c r="AY77" s="454">
        <v>5</v>
      </c>
      <c r="AZ77" s="443"/>
      <c r="BA77" s="443"/>
      <c r="BB77" s="455"/>
      <c r="BC77" s="454">
        <v>1</v>
      </c>
      <c r="BD77" s="443"/>
      <c r="BE77" s="443"/>
      <c r="BF77" s="455"/>
      <c r="BG77" s="352">
        <f>AY75+BC75+(AY76+BC76)*8+(AY77+BC77)*4</f>
        <v>144</v>
      </c>
      <c r="BH77" s="121"/>
      <c r="BI77" s="121"/>
      <c r="BJ77" s="121"/>
    </row>
    <row r="78" spans="3:62" s="116" customFormat="1" ht="22.5" customHeight="1" thickBot="1">
      <c r="C78" s="122"/>
      <c r="D78" s="117"/>
      <c r="E78" s="459"/>
      <c r="F78" s="459"/>
      <c r="G78" s="117"/>
      <c r="I78" s="117"/>
      <c r="J78" s="118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432" t="s">
        <v>128</v>
      </c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3"/>
      <c r="AP78" s="434"/>
      <c r="AQ78" s="445"/>
      <c r="AR78" s="446"/>
      <c r="AS78" s="446"/>
      <c r="AT78" s="447"/>
      <c r="AU78" s="445"/>
      <c r="AV78" s="446"/>
      <c r="AW78" s="446"/>
      <c r="AX78" s="447"/>
      <c r="AY78" s="445"/>
      <c r="AZ78" s="446"/>
      <c r="BA78" s="446"/>
      <c r="BB78" s="447"/>
      <c r="BC78" s="445"/>
      <c r="BD78" s="446"/>
      <c r="BE78" s="446"/>
      <c r="BF78" s="447"/>
      <c r="BH78" s="121"/>
      <c r="BI78" s="121"/>
      <c r="BJ78" s="121"/>
    </row>
    <row r="79" spans="3:62" s="124" customFormat="1" ht="25.5" customHeight="1" thickBot="1">
      <c r="C79" s="123"/>
      <c r="D79" s="117"/>
      <c r="E79" s="459"/>
      <c r="F79" s="459"/>
      <c r="G79" s="117"/>
      <c r="I79" s="117"/>
      <c r="J79" s="118"/>
      <c r="K79" s="119"/>
      <c r="L79" s="119"/>
      <c r="M79" s="119"/>
      <c r="N79" s="119"/>
      <c r="O79" s="119"/>
      <c r="P79" s="119"/>
      <c r="Q79" s="119"/>
      <c r="R79" s="119"/>
      <c r="S79" s="119"/>
      <c r="T79" s="120"/>
      <c r="U79" s="451" t="s">
        <v>129</v>
      </c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  <c r="AO79" s="452"/>
      <c r="AP79" s="453"/>
      <c r="AQ79" s="448">
        <v>1</v>
      </c>
      <c r="AR79" s="449"/>
      <c r="AS79" s="449"/>
      <c r="AT79" s="450"/>
      <c r="AU79" s="448"/>
      <c r="AV79" s="449"/>
      <c r="AW79" s="449"/>
      <c r="AX79" s="450"/>
      <c r="AY79" s="448"/>
      <c r="AZ79" s="449"/>
      <c r="BA79" s="449"/>
      <c r="BB79" s="450"/>
      <c r="BC79" s="448"/>
      <c r="BD79" s="449"/>
      <c r="BE79" s="449"/>
      <c r="BF79" s="450"/>
      <c r="BG79" s="121"/>
      <c r="BH79" s="121"/>
      <c r="BI79" s="121"/>
      <c r="BJ79" s="121"/>
    </row>
    <row r="80" spans="3:62" s="124" customFormat="1" ht="25.5" customHeight="1">
      <c r="C80" s="123"/>
      <c r="D80" s="202"/>
      <c r="E80" s="459"/>
      <c r="F80" s="459"/>
      <c r="G80" s="117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1"/>
      <c r="BH80" s="121"/>
      <c r="BI80" s="121"/>
      <c r="BJ80" s="121"/>
    </row>
    <row r="81" spans="3:62" s="124" customFormat="1" ht="25.5" customHeight="1">
      <c r="C81" s="123"/>
      <c r="D81" s="202"/>
      <c r="E81" s="342"/>
      <c r="F81" s="342"/>
      <c r="G81" s="117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1"/>
      <c r="BH81" s="121"/>
      <c r="BI81" s="121"/>
      <c r="BJ81" s="121"/>
    </row>
    <row r="82" spans="1:63" s="116" customFormat="1" ht="15" customHeight="1">
      <c r="A82" s="344"/>
      <c r="B82" s="104"/>
      <c r="C82" s="104"/>
      <c r="D82" s="345"/>
      <c r="E82" s="345"/>
      <c r="F82" s="345"/>
      <c r="G82" s="346"/>
      <c r="H82" s="346"/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6"/>
      <c r="T82" s="346"/>
      <c r="U82" s="347"/>
      <c r="V82" s="347"/>
      <c r="W82" s="348"/>
      <c r="X82" s="348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347"/>
      <c r="AJ82" s="347"/>
      <c r="AK82" s="347"/>
      <c r="AL82" s="347"/>
      <c r="AM82" s="347"/>
      <c r="AN82" s="347"/>
      <c r="AO82" s="347"/>
      <c r="AP82" s="347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121"/>
      <c r="BH82" s="121"/>
      <c r="BI82" s="121"/>
      <c r="BJ82" s="121"/>
      <c r="BK82" s="104"/>
    </row>
    <row r="83" spans="4:58" s="124" customFormat="1" ht="25.5" customHeight="1">
      <c r="D83" s="284"/>
      <c r="E83" s="284"/>
      <c r="F83" s="284"/>
      <c r="G83" s="127"/>
      <c r="H83" s="127"/>
      <c r="I83" s="127"/>
      <c r="J83" s="285" t="s">
        <v>110</v>
      </c>
      <c r="K83" s="285"/>
      <c r="L83" s="285"/>
      <c r="M83" s="285"/>
      <c r="N83" s="285"/>
      <c r="O83" s="285"/>
      <c r="P83" s="285"/>
      <c r="Q83" s="285"/>
      <c r="R83" s="285"/>
      <c r="S83" s="286"/>
      <c r="T83" s="286"/>
      <c r="U83" s="286"/>
      <c r="V83" s="287"/>
      <c r="W83" s="288"/>
      <c r="X83" s="289"/>
      <c r="Y83" s="289"/>
      <c r="Z83" s="290" t="s">
        <v>111</v>
      </c>
      <c r="AA83" s="431" t="s">
        <v>206</v>
      </c>
      <c r="AB83" s="431"/>
      <c r="AC83" s="431"/>
      <c r="AD83" s="431"/>
      <c r="AE83" s="431"/>
      <c r="AF83" s="431"/>
      <c r="AG83" s="431"/>
      <c r="AH83" s="431"/>
      <c r="AI83" s="350" t="s">
        <v>111</v>
      </c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</row>
    <row r="84" spans="4:62" s="124" customFormat="1" ht="19.5" customHeight="1">
      <c r="D84" s="291"/>
      <c r="E84" s="292"/>
      <c r="F84" s="292"/>
      <c r="G84" s="293"/>
      <c r="H84" s="293"/>
      <c r="I84" s="293"/>
      <c r="J84" s="294"/>
      <c r="K84" s="294"/>
      <c r="L84" s="295"/>
      <c r="M84" s="296"/>
      <c r="N84" s="296"/>
      <c r="O84" s="296"/>
      <c r="P84" s="297"/>
      <c r="Q84" s="774"/>
      <c r="R84" s="774"/>
      <c r="S84" s="774"/>
      <c r="T84" s="774"/>
      <c r="U84" s="298"/>
      <c r="V84" s="299"/>
      <c r="W84" s="299"/>
      <c r="X84" s="296"/>
      <c r="Y84" s="296"/>
      <c r="Z84" s="775"/>
      <c r="AA84" s="776"/>
      <c r="AB84" s="776"/>
      <c r="AC84" s="776"/>
      <c r="AD84" s="776"/>
      <c r="AE84" s="776"/>
      <c r="AF84" s="776"/>
      <c r="AG84" s="300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130"/>
      <c r="BH84" s="130"/>
      <c r="BI84" s="130"/>
      <c r="BJ84" s="130"/>
    </row>
    <row r="85" spans="4:62" s="124" customFormat="1" ht="18" customHeight="1">
      <c r="D85" s="301"/>
      <c r="E85" s="302"/>
      <c r="F85" s="302"/>
      <c r="G85" s="291"/>
      <c r="H85" s="292"/>
      <c r="I85" s="292"/>
      <c r="J85" s="285" t="s">
        <v>112</v>
      </c>
      <c r="K85" s="285"/>
      <c r="L85" s="285"/>
      <c r="M85" s="285"/>
      <c r="N85" s="285"/>
      <c r="O85" s="285"/>
      <c r="P85" s="285"/>
      <c r="Q85" s="285"/>
      <c r="R85" s="285"/>
      <c r="S85" s="286"/>
      <c r="T85" s="286"/>
      <c r="U85" s="286"/>
      <c r="V85" s="287"/>
      <c r="W85" s="288"/>
      <c r="X85" s="289"/>
      <c r="Y85" s="289"/>
      <c r="Z85" s="290" t="s">
        <v>111</v>
      </c>
      <c r="AA85" s="431" t="s">
        <v>198</v>
      </c>
      <c r="AB85" s="431"/>
      <c r="AC85" s="431"/>
      <c r="AD85" s="431"/>
      <c r="AE85" s="431"/>
      <c r="AF85" s="431"/>
      <c r="AG85" s="431"/>
      <c r="AH85" s="431"/>
      <c r="AI85" s="351" t="s">
        <v>111</v>
      </c>
      <c r="AJ85" s="303"/>
      <c r="AK85" s="777" t="s">
        <v>113</v>
      </c>
      <c r="AL85" s="777"/>
      <c r="AM85" s="777"/>
      <c r="AN85" s="777"/>
      <c r="AO85" s="777"/>
      <c r="AP85" s="777"/>
      <c r="AQ85" s="343"/>
      <c r="AR85" s="304"/>
      <c r="AS85" s="304"/>
      <c r="AT85" s="305"/>
      <c r="AU85" s="305"/>
      <c r="AV85" s="305"/>
      <c r="AW85" s="305"/>
      <c r="AY85" s="290" t="s">
        <v>111</v>
      </c>
      <c r="AZ85" s="431" t="s">
        <v>207</v>
      </c>
      <c r="BA85" s="431"/>
      <c r="BB85" s="431"/>
      <c r="BC85" s="431"/>
      <c r="BD85" s="431"/>
      <c r="BE85" s="431"/>
      <c r="BF85" s="290" t="s">
        <v>111</v>
      </c>
      <c r="BJ85" s="132"/>
    </row>
    <row r="86" spans="1:62" s="116" customFormat="1" ht="15" customHeight="1">
      <c r="A86" s="133"/>
      <c r="B86" s="134"/>
      <c r="C86" s="136"/>
      <c r="D86" s="128"/>
      <c r="E86" s="129"/>
      <c r="F86" s="129"/>
      <c r="G86" s="129"/>
      <c r="H86" s="137"/>
      <c r="I86" s="137"/>
      <c r="J86" s="137"/>
      <c r="K86" s="137"/>
      <c r="L86" s="137"/>
      <c r="M86" s="137"/>
      <c r="N86" s="138"/>
      <c r="O86" s="137"/>
      <c r="P86" s="137"/>
      <c r="Q86" s="138"/>
      <c r="R86" s="137"/>
      <c r="S86" s="139"/>
      <c r="T86" s="140"/>
      <c r="U86" s="139"/>
      <c r="V86" s="141"/>
      <c r="W86" s="142"/>
      <c r="X86" s="142"/>
      <c r="Y86" s="143"/>
      <c r="Z86" s="139"/>
      <c r="AA86" s="140"/>
      <c r="AB86" s="144"/>
      <c r="AC86" s="144"/>
      <c r="AD86" s="144"/>
      <c r="AE86" s="144"/>
      <c r="AF86" s="144"/>
      <c r="AG86" s="144"/>
      <c r="AH86" s="144"/>
      <c r="AI86" s="144"/>
      <c r="AJ86" s="144"/>
      <c r="AK86" s="145"/>
      <c r="AL86" s="146"/>
      <c r="AM86" s="146"/>
      <c r="AN86" s="146"/>
      <c r="AO86" s="146"/>
      <c r="AP86" s="147"/>
      <c r="AQ86" s="148"/>
      <c r="AR86" s="139"/>
      <c r="AS86" s="139"/>
      <c r="AT86" s="139"/>
      <c r="AU86" s="149"/>
      <c r="AV86" s="149"/>
      <c r="AW86" s="149"/>
      <c r="AX86" s="149"/>
      <c r="AY86" s="149"/>
      <c r="AZ86" s="149"/>
      <c r="BA86" s="139"/>
      <c r="BB86" s="139"/>
      <c r="BC86" s="138"/>
      <c r="BD86" s="139"/>
      <c r="BE86" s="140"/>
      <c r="BF86" s="139"/>
      <c r="BG86" s="139"/>
      <c r="BH86" s="139"/>
      <c r="BI86" s="139"/>
      <c r="BJ86" s="150"/>
    </row>
    <row r="87" spans="4:62" s="124" customFormat="1" ht="25.5" customHeight="1">
      <c r="D87" s="438" t="s">
        <v>134</v>
      </c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152"/>
      <c r="AE87" s="144"/>
      <c r="AF87" s="144"/>
      <c r="AG87" s="144"/>
      <c r="AH87" s="144"/>
      <c r="AI87" s="144"/>
      <c r="AJ87" s="144"/>
      <c r="AK87" s="145"/>
      <c r="AL87" s="151"/>
      <c r="AM87" s="151"/>
      <c r="AN87" s="151"/>
      <c r="AO87" s="151"/>
      <c r="AP87" s="151"/>
      <c r="AQ87" s="151"/>
      <c r="AR87" s="151"/>
      <c r="AS87" s="151"/>
      <c r="AT87" s="151"/>
      <c r="AU87" s="149"/>
      <c r="AV87" s="149"/>
      <c r="AW87" s="149"/>
      <c r="AX87" s="153"/>
      <c r="AY87" s="154"/>
      <c r="AZ87" s="154"/>
      <c r="BA87" s="155"/>
      <c r="BB87" s="156"/>
      <c r="BC87" s="157"/>
      <c r="BD87" s="154"/>
      <c r="BE87" s="156"/>
      <c r="BF87" s="157"/>
      <c r="BG87" s="158"/>
      <c r="BH87" s="159"/>
      <c r="BI87" s="157"/>
      <c r="BJ87" s="158"/>
    </row>
    <row r="88" spans="4:62" s="124" customFormat="1" ht="19.5" customHeight="1">
      <c r="D88" s="160"/>
      <c r="E88" s="161"/>
      <c r="F88" s="137"/>
      <c r="G88" s="137"/>
      <c r="H88" s="137"/>
      <c r="I88" s="137"/>
      <c r="J88" s="137"/>
      <c r="K88" s="137"/>
      <c r="L88" s="137"/>
      <c r="M88" s="137"/>
      <c r="N88" s="138"/>
      <c r="O88" s="137"/>
      <c r="P88" s="137"/>
      <c r="Q88" s="138"/>
      <c r="R88" s="137"/>
      <c r="S88" s="162"/>
      <c r="T88" s="140"/>
      <c r="U88" s="139"/>
      <c r="V88" s="142"/>
      <c r="W88" s="142"/>
      <c r="X88" s="142"/>
      <c r="Y88" s="143"/>
      <c r="Z88" s="139"/>
      <c r="AA88" s="140"/>
      <c r="AB88" s="163"/>
      <c r="AC88" s="161"/>
      <c r="AD88" s="161"/>
      <c r="AE88" s="161"/>
      <c r="AF88" s="161"/>
      <c r="AG88" s="161"/>
      <c r="AH88" s="161"/>
      <c r="AI88" s="161"/>
      <c r="AJ88" s="161"/>
      <c r="AK88" s="161"/>
      <c r="AL88" s="160"/>
      <c r="AM88" s="161"/>
      <c r="AN88" s="137"/>
      <c r="AO88" s="164"/>
      <c r="AP88" s="164"/>
      <c r="AQ88" s="137"/>
      <c r="AR88" s="139"/>
      <c r="AS88" s="139"/>
      <c r="AT88" s="139"/>
      <c r="AU88" s="149"/>
      <c r="AV88" s="441"/>
      <c r="AW88" s="441"/>
      <c r="AX88" s="441"/>
      <c r="AY88" s="441"/>
      <c r="AZ88" s="138"/>
      <c r="BA88" s="154"/>
      <c r="BB88" s="154"/>
      <c r="BC88" s="139"/>
      <c r="BD88" s="139"/>
      <c r="BE88" s="165"/>
      <c r="BF88" s="165"/>
      <c r="BG88" s="139"/>
      <c r="BH88" s="139"/>
      <c r="BI88" s="139"/>
      <c r="BJ88" s="132"/>
    </row>
    <row r="89" s="124" customFormat="1" ht="18" customHeight="1"/>
    <row r="90" spans="1:62" s="116" customFormat="1" ht="16.5" customHeight="1">
      <c r="A90" s="133"/>
      <c r="B90" s="134"/>
      <c r="C90" s="135"/>
      <c r="D90" s="166"/>
      <c r="E90" s="167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Y90" s="131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</row>
    <row r="91" spans="1:62" s="116" customFormat="1" ht="15" customHeight="1">
      <c r="A91" s="133"/>
      <c r="B91" s="134"/>
      <c r="C91" s="136"/>
      <c r="D91" s="136"/>
      <c r="E91" s="136"/>
      <c r="F91" s="136"/>
      <c r="G91" s="136"/>
      <c r="H91" s="136"/>
      <c r="I91" s="136"/>
      <c r="J91" s="169"/>
      <c r="K91" s="169"/>
      <c r="L91" s="169"/>
      <c r="M91" s="169"/>
      <c r="N91" s="170"/>
      <c r="O91" s="44"/>
      <c r="P91" s="44"/>
      <c r="Q91" s="44"/>
      <c r="R91" s="171"/>
      <c r="S91" s="171"/>
      <c r="T91" s="172"/>
      <c r="Y91" s="131"/>
      <c r="AO91" s="17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</row>
    <row r="92" spans="1:61" s="116" customFormat="1" ht="16.5" customHeight="1">
      <c r="A92" s="133"/>
      <c r="B92" s="134"/>
      <c r="C92" s="136"/>
      <c r="D92" s="136"/>
      <c r="E92" s="136"/>
      <c r="F92" s="169"/>
      <c r="G92" s="169"/>
      <c r="H92" s="169"/>
      <c r="I92" s="169"/>
      <c r="J92" s="169"/>
      <c r="K92" s="169"/>
      <c r="L92" s="174"/>
      <c r="M92" s="169"/>
      <c r="N92" s="169"/>
      <c r="O92" s="174"/>
      <c r="P92" s="169"/>
      <c r="R92" s="131"/>
      <c r="S92" s="175"/>
      <c r="T92" s="176"/>
      <c r="U92" s="175"/>
      <c r="V92" s="429"/>
      <c r="W92" s="430"/>
      <c r="X92" s="430"/>
      <c r="Y92" s="430"/>
      <c r="Z92" s="430"/>
      <c r="AA92" s="177"/>
      <c r="AB92" s="170"/>
      <c r="AC92" s="177"/>
      <c r="AD92" s="177"/>
      <c r="AE92" s="177"/>
      <c r="AF92" s="177"/>
      <c r="AG92" s="177"/>
      <c r="AH92" s="177"/>
      <c r="AI92" s="178"/>
      <c r="AJ92" s="179"/>
      <c r="AK92" s="179"/>
      <c r="AL92" s="179"/>
      <c r="AM92" s="179"/>
      <c r="AN92" s="180"/>
      <c r="AO92" s="181"/>
      <c r="AS92" s="190"/>
      <c r="AT92" s="190"/>
      <c r="AU92" s="190"/>
      <c r="AV92" s="190"/>
      <c r="AW92" s="190"/>
      <c r="AX92" s="190"/>
      <c r="AY92" s="182"/>
      <c r="AZ92" s="182"/>
      <c r="BA92" s="183"/>
      <c r="BB92" s="183"/>
      <c r="BC92" s="184"/>
      <c r="BD92" s="185"/>
      <c r="BE92" s="185"/>
      <c r="BF92" s="185"/>
      <c r="BG92" s="185"/>
      <c r="BH92" s="186"/>
      <c r="BI92" s="187"/>
    </row>
    <row r="93" spans="1:61" s="116" customFormat="1" ht="16.5" customHeight="1">
      <c r="A93" s="133"/>
      <c r="B93" s="134"/>
      <c r="C93" s="136"/>
      <c r="D93" s="136"/>
      <c r="E93" s="136"/>
      <c r="F93" s="169"/>
      <c r="G93" s="169"/>
      <c r="H93" s="169"/>
      <c r="I93" s="169"/>
      <c r="J93" s="169"/>
      <c r="K93" s="169"/>
      <c r="L93" s="174"/>
      <c r="M93" s="169"/>
      <c r="N93" s="169"/>
      <c r="O93" s="174"/>
      <c r="P93" s="169"/>
      <c r="R93" s="131"/>
      <c r="S93" s="175"/>
      <c r="T93" s="176"/>
      <c r="U93" s="175"/>
      <c r="V93" s="175"/>
      <c r="W93" s="188"/>
      <c r="Y93" s="131"/>
      <c r="Z93" s="177"/>
      <c r="AA93" s="177"/>
      <c r="AB93" s="177"/>
      <c r="AC93" s="177"/>
      <c r="AD93" s="177"/>
      <c r="AE93" s="177"/>
      <c r="AF93" s="177"/>
      <c r="AG93" s="177"/>
      <c r="AH93" s="177"/>
      <c r="AI93" s="178"/>
      <c r="AJ93" s="179"/>
      <c r="AK93" s="179"/>
      <c r="AL93" s="179"/>
      <c r="AM93" s="179"/>
      <c r="AN93" s="180"/>
      <c r="AO93" s="181"/>
      <c r="AS93" s="190"/>
      <c r="AT93" s="190"/>
      <c r="AU93" s="190"/>
      <c r="AV93" s="190"/>
      <c r="AW93" s="190"/>
      <c r="AX93" s="190"/>
      <c r="BA93" s="174"/>
      <c r="BC93" s="131"/>
      <c r="BH93" s="189"/>
      <c r="BI93" s="189"/>
    </row>
    <row r="94" spans="1:61" s="116" customFormat="1" ht="15" customHeight="1">
      <c r="A94" s="133"/>
      <c r="B94" s="134"/>
      <c r="C94" s="136"/>
      <c r="D94" s="136"/>
      <c r="E94" s="136"/>
      <c r="F94" s="136"/>
      <c r="G94" s="136"/>
      <c r="H94" s="136"/>
      <c r="I94" s="136"/>
      <c r="J94" s="169"/>
      <c r="K94" s="169"/>
      <c r="L94" s="169"/>
      <c r="M94" s="169"/>
      <c r="N94" s="170"/>
      <c r="O94" s="44"/>
      <c r="P94" s="44"/>
      <c r="Q94" s="44"/>
      <c r="R94" s="171"/>
      <c r="S94" s="171"/>
      <c r="T94" s="172"/>
      <c r="U94" s="175"/>
      <c r="V94" s="175"/>
      <c r="W94" s="188"/>
      <c r="Y94" s="131"/>
      <c r="Z94" s="177"/>
      <c r="AA94" s="177"/>
      <c r="AB94" s="177"/>
      <c r="AC94" s="177"/>
      <c r="AD94" s="177"/>
      <c r="AE94" s="177"/>
      <c r="AF94" s="177"/>
      <c r="AG94" s="177"/>
      <c r="AH94" s="177"/>
      <c r="AI94" s="178"/>
      <c r="AJ94" s="179"/>
      <c r="AK94" s="179"/>
      <c r="AL94" s="179"/>
      <c r="AM94" s="179"/>
      <c r="AN94" s="180"/>
      <c r="AO94" s="181"/>
      <c r="AS94" s="190"/>
      <c r="AT94" s="190"/>
      <c r="AU94" s="190"/>
      <c r="AV94" s="190"/>
      <c r="AW94" s="190"/>
      <c r="AX94" s="190"/>
      <c r="BA94" s="174"/>
      <c r="BC94" s="131"/>
      <c r="BH94" s="189"/>
      <c r="BI94" s="189"/>
    </row>
    <row r="95" spans="1:61" s="116" customFormat="1" ht="16.5" customHeight="1">
      <c r="A95" s="133"/>
      <c r="B95" s="191"/>
      <c r="C95" s="136"/>
      <c r="D95" s="136"/>
      <c r="E95" s="136"/>
      <c r="F95" s="169"/>
      <c r="G95" s="169"/>
      <c r="H95" s="169"/>
      <c r="I95" s="169"/>
      <c r="J95" s="169"/>
      <c r="K95" s="169"/>
      <c r="L95" s="174"/>
      <c r="M95" s="169"/>
      <c r="N95" s="169"/>
      <c r="O95" s="174"/>
      <c r="P95" s="169"/>
      <c r="R95" s="131"/>
      <c r="T95" s="192"/>
      <c r="U95" s="175"/>
      <c r="V95" s="429"/>
      <c r="W95" s="430"/>
      <c r="X95" s="430"/>
      <c r="Y95" s="430"/>
      <c r="Z95" s="430"/>
      <c r="AA95" s="177"/>
      <c r="AB95" s="170"/>
      <c r="AC95" s="177"/>
      <c r="AD95" s="177"/>
      <c r="AE95" s="177"/>
      <c r="AF95" s="177"/>
      <c r="AG95" s="177"/>
      <c r="AH95" s="177"/>
      <c r="AI95" s="178"/>
      <c r="AJ95" s="179"/>
      <c r="AK95" s="179"/>
      <c r="AL95" s="179"/>
      <c r="AM95" s="179"/>
      <c r="AN95" s="180"/>
      <c r="AO95" s="181"/>
      <c r="AS95" s="191"/>
      <c r="AT95" s="136"/>
      <c r="AU95" s="136"/>
      <c r="AV95" s="136"/>
      <c r="AW95" s="136"/>
      <c r="AX95" s="136"/>
      <c r="BC95" s="184"/>
      <c r="BD95" s="185"/>
      <c r="BE95" s="185"/>
      <c r="BF95" s="70"/>
      <c r="BG95" s="185"/>
      <c r="BH95" s="186"/>
      <c r="BI95" s="187"/>
    </row>
    <row r="96" spans="1:61" s="116" customFormat="1" ht="15.75" customHeight="1">
      <c r="A96" s="133"/>
      <c r="B96" s="193"/>
      <c r="C96" s="194"/>
      <c r="D96" s="136"/>
      <c r="E96" s="136"/>
      <c r="F96" s="169"/>
      <c r="G96" s="169"/>
      <c r="H96" s="169"/>
      <c r="I96" s="169"/>
      <c r="J96" s="169"/>
      <c r="K96" s="169"/>
      <c r="L96" s="174"/>
      <c r="M96" s="169"/>
      <c r="N96" s="169"/>
      <c r="O96" s="174"/>
      <c r="P96" s="169"/>
      <c r="R96" s="131"/>
      <c r="T96" s="192"/>
      <c r="U96" s="175"/>
      <c r="V96" s="175"/>
      <c r="W96" s="188"/>
      <c r="Y96" s="131"/>
      <c r="Z96" s="195"/>
      <c r="AA96" s="194"/>
      <c r="AB96" s="194"/>
      <c r="AC96" s="194"/>
      <c r="AD96" s="194"/>
      <c r="AE96" s="194"/>
      <c r="AF96" s="194"/>
      <c r="AG96" s="194"/>
      <c r="AH96" s="194"/>
      <c r="AI96" s="194"/>
      <c r="AJ96" s="193"/>
      <c r="AK96" s="194"/>
      <c r="AL96" s="169"/>
      <c r="AM96" s="133"/>
      <c r="AN96" s="133"/>
      <c r="AO96" s="169"/>
      <c r="AS96" s="124"/>
      <c r="AT96" s="196"/>
      <c r="AU96" s="124"/>
      <c r="AV96" s="124"/>
      <c r="AW96" s="197"/>
      <c r="AX96" s="124"/>
      <c r="AY96" s="124"/>
      <c r="AZ96" s="124"/>
      <c r="BA96" s="174"/>
      <c r="BB96" s="174"/>
      <c r="BC96" s="198"/>
      <c r="BH96" s="198"/>
      <c r="BI96" s="198"/>
    </row>
    <row r="97" spans="4:62" ht="15.75">
      <c r="D97" s="136"/>
      <c r="E97" s="136"/>
      <c r="F97" s="136"/>
      <c r="G97" s="136"/>
      <c r="H97" s="136"/>
      <c r="I97" s="136"/>
      <c r="J97" s="169"/>
      <c r="K97" s="169"/>
      <c r="L97" s="169"/>
      <c r="M97" s="169"/>
      <c r="N97" s="170"/>
      <c r="O97" s="44"/>
      <c r="P97" s="44"/>
      <c r="Q97" s="44"/>
      <c r="R97" s="171"/>
      <c r="S97" s="171"/>
      <c r="T97" s="172"/>
      <c r="U97" s="1"/>
      <c r="V97" s="1"/>
      <c r="W97" s="1"/>
      <c r="X97" s="1"/>
      <c r="AV97" s="124"/>
      <c r="AW97" s="199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</row>
    <row r="98" spans="4:62" ht="18">
      <c r="D98" s="169"/>
      <c r="E98" s="169"/>
      <c r="F98" s="169"/>
      <c r="G98" s="169"/>
      <c r="H98" s="169"/>
      <c r="I98" s="169"/>
      <c r="J98" s="169"/>
      <c r="K98" s="169"/>
      <c r="L98" s="174"/>
      <c r="M98" s="169"/>
      <c r="N98" s="169"/>
      <c r="O98" s="174"/>
      <c r="P98" s="169"/>
      <c r="Q98" s="200"/>
      <c r="R98" s="131"/>
      <c r="S98" s="116"/>
      <c r="T98" s="175"/>
      <c r="Y98" s="1"/>
      <c r="Z98" s="1"/>
      <c r="AA98" s="1"/>
      <c r="AB98" s="1"/>
      <c r="AC98" s="1"/>
      <c r="AD98" s="1"/>
      <c r="AP98" s="201"/>
      <c r="AW98" s="124"/>
      <c r="AX98" s="124"/>
      <c r="AY98" s="124"/>
      <c r="AZ98" s="124"/>
      <c r="BA98" s="124"/>
      <c r="BB98" s="124"/>
      <c r="BC98" s="124"/>
      <c r="BD98" s="124"/>
      <c r="BE98" s="124"/>
      <c r="BF98" s="197"/>
      <c r="BG98" s="124"/>
      <c r="BH98" s="124"/>
      <c r="BI98" s="124"/>
      <c r="BJ98" s="124"/>
    </row>
    <row r="99" spans="13:61" ht="18">
      <c r="M99" s="1"/>
      <c r="N99" s="1"/>
      <c r="O99" s="1"/>
      <c r="P99" s="1"/>
      <c r="Q99" s="43"/>
      <c r="R99" s="4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W99" s="70"/>
      <c r="AZ99" s="70"/>
      <c r="BC99" s="171"/>
      <c r="BF99" s="171"/>
      <c r="BG99" s="171"/>
      <c r="BH99" s="171"/>
      <c r="BI99" s="171"/>
    </row>
    <row r="100" spans="13:24" ht="12.75">
      <c r="M100" s="1"/>
      <c r="N100" s="1"/>
      <c r="U100" s="1"/>
      <c r="V100" s="1"/>
      <c r="W100" s="1"/>
      <c r="X100" s="1"/>
    </row>
    <row r="101" spans="15:51" ht="18">
      <c r="O101" s="1"/>
      <c r="P101" s="1"/>
      <c r="Q101" s="70"/>
      <c r="R101" s="70"/>
      <c r="S101" s="1"/>
      <c r="T101" s="1"/>
      <c r="AW101" s="201"/>
      <c r="AY101" s="43"/>
    </row>
    <row r="102" spans="13:58" ht="18">
      <c r="M102" s="201"/>
      <c r="N102" s="201"/>
      <c r="O102" s="1"/>
      <c r="P102" s="1"/>
      <c r="Q102" s="43"/>
      <c r="R102" s="43"/>
      <c r="S102" s="1"/>
      <c r="T102" s="1"/>
      <c r="AY102" s="43"/>
      <c r="BF102" s="43"/>
    </row>
    <row r="103" spans="13:14" ht="12.75">
      <c r="M103" s="1"/>
      <c r="N103" s="1"/>
    </row>
    <row r="105" spans="50:51" ht="12.75">
      <c r="AX105" s="43"/>
      <c r="AY105" s="43"/>
    </row>
  </sheetData>
  <sheetProtection/>
  <mergeCells count="682">
    <mergeCell ref="G56:T56"/>
    <mergeCell ref="U56:V56"/>
    <mergeCell ref="W56:X56"/>
    <mergeCell ref="Y56:Z56"/>
    <mergeCell ref="AG72:AH72"/>
    <mergeCell ref="AI72:AJ72"/>
    <mergeCell ref="AG59:AH59"/>
    <mergeCell ref="AI57:AJ57"/>
    <mergeCell ref="AC62:AD62"/>
    <mergeCell ref="AA61:AB61"/>
    <mergeCell ref="D55:F55"/>
    <mergeCell ref="G55:T55"/>
    <mergeCell ref="U55:V55"/>
    <mergeCell ref="W55:X55"/>
    <mergeCell ref="Y55:Z55"/>
    <mergeCell ref="D57:F57"/>
    <mergeCell ref="G57:T57"/>
    <mergeCell ref="U57:V57"/>
    <mergeCell ref="W57:X57"/>
    <mergeCell ref="D56:F56"/>
    <mergeCell ref="Q84:T84"/>
    <mergeCell ref="Z84:AF84"/>
    <mergeCell ref="AA85:AH85"/>
    <mergeCell ref="AK85:AP85"/>
    <mergeCell ref="AZ85:BE85"/>
    <mergeCell ref="Y57:Z57"/>
    <mergeCell ref="AK72:AL72"/>
    <mergeCell ref="AY72:BB72"/>
    <mergeCell ref="BC72:BF72"/>
    <mergeCell ref="AQ59:AT59"/>
    <mergeCell ref="AO55:AP55"/>
    <mergeCell ref="AQ55:AT55"/>
    <mergeCell ref="AO33:AP38"/>
    <mergeCell ref="AI39:AJ39"/>
    <mergeCell ref="AK39:AL39"/>
    <mergeCell ref="AM39:AN39"/>
    <mergeCell ref="AO39:AP39"/>
    <mergeCell ref="AM35:AN38"/>
    <mergeCell ref="AO47:AP47"/>
    <mergeCell ref="AQ47:AT47"/>
    <mergeCell ref="AA55:AB55"/>
    <mergeCell ref="AC55:AD55"/>
    <mergeCell ref="AE55:AF55"/>
    <mergeCell ref="AG55:AH55"/>
    <mergeCell ref="AI55:AJ55"/>
    <mergeCell ref="AK55:AL55"/>
    <mergeCell ref="BC53:BF53"/>
    <mergeCell ref="AM59:AN59"/>
    <mergeCell ref="AO59:AP59"/>
    <mergeCell ref="AM60:AN60"/>
    <mergeCell ref="AO60:AP60"/>
    <mergeCell ref="AU55:AX55"/>
    <mergeCell ref="AY55:BB55"/>
    <mergeCell ref="BC55:BF55"/>
    <mergeCell ref="AU59:AX59"/>
    <mergeCell ref="AY57:BB57"/>
    <mergeCell ref="AO45:AP45"/>
    <mergeCell ref="AQ45:AT45"/>
    <mergeCell ref="AU45:AX45"/>
    <mergeCell ref="AY47:BB47"/>
    <mergeCell ref="AY51:BB51"/>
    <mergeCell ref="AU51:AX51"/>
    <mergeCell ref="AY49:BB49"/>
    <mergeCell ref="AY48:BB48"/>
    <mergeCell ref="BC47:BF47"/>
    <mergeCell ref="AU47:AX47"/>
    <mergeCell ref="AQ37:BF37"/>
    <mergeCell ref="AQ38:AT38"/>
    <mergeCell ref="AU46:AX46"/>
    <mergeCell ref="AY46:BB46"/>
    <mergeCell ref="BC43:BF43"/>
    <mergeCell ref="BC42:BF42"/>
    <mergeCell ref="D40:BF40"/>
    <mergeCell ref="U42:V42"/>
    <mergeCell ref="BC45:BF45"/>
    <mergeCell ref="AU39:AV39"/>
    <mergeCell ref="AW39:AX39"/>
    <mergeCell ref="AY39:AZ39"/>
    <mergeCell ref="BA39:BB39"/>
    <mergeCell ref="AU38:AX38"/>
    <mergeCell ref="AY38:BB38"/>
    <mergeCell ref="AK45:AL45"/>
    <mergeCell ref="AM45:AN45"/>
    <mergeCell ref="AY59:BB59"/>
    <mergeCell ref="BC59:BF59"/>
    <mergeCell ref="AQ49:AT49"/>
    <mergeCell ref="AM51:AN51"/>
    <mergeCell ref="AO51:AP51"/>
    <mergeCell ref="AQ51:AT51"/>
    <mergeCell ref="AQ52:AT52"/>
    <mergeCell ref="AK57:AL57"/>
    <mergeCell ref="AM57:AN57"/>
    <mergeCell ref="AQ57:AT57"/>
    <mergeCell ref="BC39:BD39"/>
    <mergeCell ref="AY43:BB43"/>
    <mergeCell ref="AY42:BB42"/>
    <mergeCell ref="BC44:BF44"/>
    <mergeCell ref="AY44:BB44"/>
    <mergeCell ref="AY45:BB45"/>
    <mergeCell ref="AQ39:AR39"/>
    <mergeCell ref="AS39:AT39"/>
    <mergeCell ref="AV19:AZ19"/>
    <mergeCell ref="BA19:BD19"/>
    <mergeCell ref="R19:V19"/>
    <mergeCell ref="N19:Q19"/>
    <mergeCell ref="AE19:AH19"/>
    <mergeCell ref="AI19:AM19"/>
    <mergeCell ref="W19:Z19"/>
    <mergeCell ref="AA19:AD19"/>
    <mergeCell ref="X25:AI25"/>
    <mergeCell ref="AL25:BE25"/>
    <mergeCell ref="D26:D27"/>
    <mergeCell ref="Y46:Z46"/>
    <mergeCell ref="AA46:AB46"/>
    <mergeCell ref="AI46:AJ46"/>
    <mergeCell ref="AK46:AL46"/>
    <mergeCell ref="AM46:AN46"/>
    <mergeCell ref="AL26:AS27"/>
    <mergeCell ref="AT26:BB27"/>
    <mergeCell ref="BB12:BI12"/>
    <mergeCell ref="AC16:AQ16"/>
    <mergeCell ref="BC8:BI9"/>
    <mergeCell ref="G46:T46"/>
    <mergeCell ref="U46:V46"/>
    <mergeCell ref="W46:X46"/>
    <mergeCell ref="AN19:AQ19"/>
    <mergeCell ref="AQ46:AT46"/>
    <mergeCell ref="AR19:AU19"/>
    <mergeCell ref="D25:S25"/>
    <mergeCell ref="BC6:BI6"/>
    <mergeCell ref="X8:AU8"/>
    <mergeCell ref="P6:T6"/>
    <mergeCell ref="AH6:AU6"/>
    <mergeCell ref="AH7:AU7"/>
    <mergeCell ref="U7:AB7"/>
    <mergeCell ref="P10:AH10"/>
    <mergeCell ref="P11:AU11"/>
    <mergeCell ref="AC14:AQ14"/>
    <mergeCell ref="B5:I5"/>
    <mergeCell ref="B8:L8"/>
    <mergeCell ref="B9:H9"/>
    <mergeCell ref="B10:J10"/>
    <mergeCell ref="AA23:AK23"/>
    <mergeCell ref="AW5:BC5"/>
    <mergeCell ref="Q16:AB16"/>
    <mergeCell ref="D18:BD18"/>
    <mergeCell ref="B12:F12"/>
    <mergeCell ref="G12:M12"/>
    <mergeCell ref="P8:W8"/>
    <mergeCell ref="Q14:AB14"/>
    <mergeCell ref="X9:AQ9"/>
    <mergeCell ref="AC12:AK12"/>
    <mergeCell ref="BC28:BD29"/>
    <mergeCell ref="AT28:BB29"/>
    <mergeCell ref="AL28:AS29"/>
    <mergeCell ref="AM30:AT30"/>
    <mergeCell ref="AU30:BC30"/>
    <mergeCell ref="AD28:AF29"/>
    <mergeCell ref="BD30:BE30"/>
    <mergeCell ref="AC30:AE30"/>
    <mergeCell ref="AF30:AH30"/>
    <mergeCell ref="AG28:AI29"/>
    <mergeCell ref="X28:AC29"/>
    <mergeCell ref="M26:O27"/>
    <mergeCell ref="E29:F29"/>
    <mergeCell ref="K29:L29"/>
    <mergeCell ref="M29:O29"/>
    <mergeCell ref="K28:L28"/>
    <mergeCell ref="E26:F27"/>
    <mergeCell ref="I28:J28"/>
    <mergeCell ref="G28:H28"/>
    <mergeCell ref="G26:H27"/>
    <mergeCell ref="D31:BF31"/>
    <mergeCell ref="AQ35:BF35"/>
    <mergeCell ref="AQ36:AT36"/>
    <mergeCell ref="AU36:AX36"/>
    <mergeCell ref="U33:V38"/>
    <mergeCell ref="W33:X38"/>
    <mergeCell ref="Y33:Z38"/>
    <mergeCell ref="AA33:AB38"/>
    <mergeCell ref="BC38:BF38"/>
    <mergeCell ref="AY36:BB36"/>
    <mergeCell ref="AQ34:AX34"/>
    <mergeCell ref="AI34:AN34"/>
    <mergeCell ref="AQ32:BF33"/>
    <mergeCell ref="AY34:BF34"/>
    <mergeCell ref="AI35:AJ38"/>
    <mergeCell ref="AE32:AP32"/>
    <mergeCell ref="BC36:BF36"/>
    <mergeCell ref="AE33:AF38"/>
    <mergeCell ref="AK35:AL38"/>
    <mergeCell ref="AG34:AH38"/>
    <mergeCell ref="D32:F38"/>
    <mergeCell ref="G32:T38"/>
    <mergeCell ref="U32:AB32"/>
    <mergeCell ref="AG33:AN33"/>
    <mergeCell ref="AC32:AD38"/>
    <mergeCell ref="AE39:AF39"/>
    <mergeCell ref="AG39:AH39"/>
    <mergeCell ref="U39:V39"/>
    <mergeCell ref="W39:X39"/>
    <mergeCell ref="Y39:Z39"/>
    <mergeCell ref="AA39:AB39"/>
    <mergeCell ref="AI43:AJ43"/>
    <mergeCell ref="AI42:AJ42"/>
    <mergeCell ref="AK42:AL42"/>
    <mergeCell ref="AU42:AX42"/>
    <mergeCell ref="AO42:AP42"/>
    <mergeCell ref="AQ42:AT42"/>
    <mergeCell ref="AG43:AH43"/>
    <mergeCell ref="W42:X42"/>
    <mergeCell ref="Y42:Z42"/>
    <mergeCell ref="AM42:AN42"/>
    <mergeCell ref="BE39:BF39"/>
    <mergeCell ref="D41:BF41"/>
    <mergeCell ref="D42:F42"/>
    <mergeCell ref="G42:T42"/>
    <mergeCell ref="D39:F39"/>
    <mergeCell ref="G39:T39"/>
    <mergeCell ref="AC39:AD39"/>
    <mergeCell ref="Y43:Z43"/>
    <mergeCell ref="AA43:AB43"/>
    <mergeCell ref="AA42:AB42"/>
    <mergeCell ref="AC42:AD42"/>
    <mergeCell ref="AE42:AF42"/>
    <mergeCell ref="AG42:AH42"/>
    <mergeCell ref="AC43:AD43"/>
    <mergeCell ref="AE43:AF43"/>
    <mergeCell ref="Y44:Z44"/>
    <mergeCell ref="AA44:AB44"/>
    <mergeCell ref="AC44:AD44"/>
    <mergeCell ref="AE44:AF44"/>
    <mergeCell ref="AG44:AH44"/>
    <mergeCell ref="AI44:AJ44"/>
    <mergeCell ref="AQ44:AT44"/>
    <mergeCell ref="AU44:AX44"/>
    <mergeCell ref="AK43:AL43"/>
    <mergeCell ref="AM43:AN43"/>
    <mergeCell ref="AU43:AX43"/>
    <mergeCell ref="AO43:AP43"/>
    <mergeCell ref="AQ43:AT43"/>
    <mergeCell ref="AK44:AL44"/>
    <mergeCell ref="AM44:AN44"/>
    <mergeCell ref="AO44:AP44"/>
    <mergeCell ref="D43:F43"/>
    <mergeCell ref="G43:T43"/>
    <mergeCell ref="U43:V43"/>
    <mergeCell ref="W43:X43"/>
    <mergeCell ref="D44:F44"/>
    <mergeCell ref="G44:T44"/>
    <mergeCell ref="U44:V44"/>
    <mergeCell ref="W44:X44"/>
    <mergeCell ref="AC47:AD47"/>
    <mergeCell ref="AE47:AF47"/>
    <mergeCell ref="AG49:AH49"/>
    <mergeCell ref="AI49:AJ49"/>
    <mergeCell ref="Y49:Z49"/>
    <mergeCell ref="AA49:AB49"/>
    <mergeCell ref="AE49:AF49"/>
    <mergeCell ref="AC48:AD48"/>
    <mergeCell ref="AE48:AF48"/>
    <mergeCell ref="AG48:AH48"/>
    <mergeCell ref="AC45:AD45"/>
    <mergeCell ref="AE45:AF45"/>
    <mergeCell ref="AG45:AH45"/>
    <mergeCell ref="AI45:AJ45"/>
    <mergeCell ref="D45:F45"/>
    <mergeCell ref="G45:T45"/>
    <mergeCell ref="U45:V45"/>
    <mergeCell ref="W45:X45"/>
    <mergeCell ref="Y45:Z45"/>
    <mergeCell ref="AA45:AB45"/>
    <mergeCell ref="W47:X47"/>
    <mergeCell ref="Y47:Z47"/>
    <mergeCell ref="AA47:AB47"/>
    <mergeCell ref="AI47:AJ47"/>
    <mergeCell ref="D59:F59"/>
    <mergeCell ref="G59:T59"/>
    <mergeCell ref="U59:V59"/>
    <mergeCell ref="W59:X59"/>
    <mergeCell ref="Y59:Z59"/>
    <mergeCell ref="AA59:AB59"/>
    <mergeCell ref="D66:F66"/>
    <mergeCell ref="G66:T66"/>
    <mergeCell ref="AY60:BB60"/>
    <mergeCell ref="BC60:BF60"/>
    <mergeCell ref="AK47:AL47"/>
    <mergeCell ref="AM47:AN47"/>
    <mergeCell ref="AG47:AH47"/>
    <mergeCell ref="D47:F47"/>
    <mergeCell ref="G47:T47"/>
    <mergeCell ref="U47:V47"/>
    <mergeCell ref="D60:F60"/>
    <mergeCell ref="G60:T60"/>
    <mergeCell ref="U60:V60"/>
    <mergeCell ref="W60:X60"/>
    <mergeCell ref="D64:BF64"/>
    <mergeCell ref="D65:BF65"/>
    <mergeCell ref="Y60:Z60"/>
    <mergeCell ref="AK60:AL60"/>
    <mergeCell ref="AE61:AF61"/>
    <mergeCell ref="AG61:AH61"/>
    <mergeCell ref="D51:F51"/>
    <mergeCell ref="G51:T51"/>
    <mergeCell ref="Y51:Z51"/>
    <mergeCell ref="D53:F53"/>
    <mergeCell ref="G53:T53"/>
    <mergeCell ref="U53:V53"/>
    <mergeCell ref="W53:X53"/>
    <mergeCell ref="W51:X51"/>
    <mergeCell ref="D52:F52"/>
    <mergeCell ref="G52:T52"/>
    <mergeCell ref="BC51:BF51"/>
    <mergeCell ref="U72:V72"/>
    <mergeCell ref="W72:X72"/>
    <mergeCell ref="Y72:Z72"/>
    <mergeCell ref="AA72:AB72"/>
    <mergeCell ref="AC72:AD72"/>
    <mergeCell ref="AA57:AB57"/>
    <mergeCell ref="AC57:AD57"/>
    <mergeCell ref="AC59:AD59"/>
    <mergeCell ref="U51:V51"/>
    <mergeCell ref="AI51:AJ51"/>
    <mergeCell ref="AK51:AL51"/>
    <mergeCell ref="AA51:AB51"/>
    <mergeCell ref="AC51:AD51"/>
    <mergeCell ref="AE51:AF51"/>
    <mergeCell ref="AG51:AH51"/>
    <mergeCell ref="BC49:BF49"/>
    <mergeCell ref="D50:BF50"/>
    <mergeCell ref="AK49:AL49"/>
    <mergeCell ref="AM49:AN49"/>
    <mergeCell ref="AO49:AP49"/>
    <mergeCell ref="D49:T49"/>
    <mergeCell ref="U49:V49"/>
    <mergeCell ref="W49:X49"/>
    <mergeCell ref="AU49:AX49"/>
    <mergeCell ref="U52:V52"/>
    <mergeCell ref="W52:X52"/>
    <mergeCell ref="AY52:BB52"/>
    <mergeCell ref="BC52:BF52"/>
    <mergeCell ref="AA52:AB52"/>
    <mergeCell ref="AC52:AD52"/>
    <mergeCell ref="AE52:AF52"/>
    <mergeCell ref="AM52:AN52"/>
    <mergeCell ref="Y52:Z52"/>
    <mergeCell ref="AG52:AH52"/>
    <mergeCell ref="BC56:BF56"/>
    <mergeCell ref="AA56:AB56"/>
    <mergeCell ref="AC53:AD53"/>
    <mergeCell ref="AE53:AF53"/>
    <mergeCell ref="AG53:AH53"/>
    <mergeCell ref="AI53:AJ53"/>
    <mergeCell ref="AY53:BB53"/>
    <mergeCell ref="AK53:AL53"/>
    <mergeCell ref="AM53:AN53"/>
    <mergeCell ref="AU53:AX53"/>
    <mergeCell ref="AC46:AD46"/>
    <mergeCell ref="AE46:AF46"/>
    <mergeCell ref="AG46:AH46"/>
    <mergeCell ref="AU56:AX56"/>
    <mergeCell ref="AY56:BB56"/>
    <mergeCell ref="AO53:AP53"/>
    <mergeCell ref="AQ53:AT53"/>
    <mergeCell ref="AU52:AX52"/>
    <mergeCell ref="AC49:AD49"/>
    <mergeCell ref="AO46:AP46"/>
    <mergeCell ref="BC57:BF57"/>
    <mergeCell ref="AQ60:AT60"/>
    <mergeCell ref="AU60:AX60"/>
    <mergeCell ref="AE57:AF57"/>
    <mergeCell ref="AG57:AH57"/>
    <mergeCell ref="AE59:AF59"/>
    <mergeCell ref="AI59:AJ59"/>
    <mergeCell ref="AK59:AL59"/>
    <mergeCell ref="AU57:AX57"/>
    <mergeCell ref="AI60:AJ60"/>
    <mergeCell ref="AO57:AP57"/>
    <mergeCell ref="AO52:AP52"/>
    <mergeCell ref="D58:BF58"/>
    <mergeCell ref="BC46:BF46"/>
    <mergeCell ref="D46:F46"/>
    <mergeCell ref="D62:T62"/>
    <mergeCell ref="U62:V62"/>
    <mergeCell ref="W62:X62"/>
    <mergeCell ref="Y62:Z62"/>
    <mergeCell ref="AA62:AB62"/>
    <mergeCell ref="BC61:BF61"/>
    <mergeCell ref="AI61:AJ61"/>
    <mergeCell ref="AK61:AL61"/>
    <mergeCell ref="AM61:AN61"/>
    <mergeCell ref="AO61:AP61"/>
    <mergeCell ref="AQ61:AT61"/>
    <mergeCell ref="AU61:AX61"/>
    <mergeCell ref="AC60:AD60"/>
    <mergeCell ref="AE60:AF60"/>
    <mergeCell ref="AG60:AH60"/>
    <mergeCell ref="AE63:AF63"/>
    <mergeCell ref="AG63:AH63"/>
    <mergeCell ref="AY61:BB61"/>
    <mergeCell ref="AQ63:AT63"/>
    <mergeCell ref="AY62:BB62"/>
    <mergeCell ref="AY63:BB63"/>
    <mergeCell ref="AI62:AJ62"/>
    <mergeCell ref="BG60:BG62"/>
    <mergeCell ref="D61:F61"/>
    <mergeCell ref="G61:T61"/>
    <mergeCell ref="U61:V61"/>
    <mergeCell ref="W61:X61"/>
    <mergeCell ref="Y61:Z61"/>
    <mergeCell ref="AE62:AF62"/>
    <mergeCell ref="AG62:AH62"/>
    <mergeCell ref="AC61:AD61"/>
    <mergeCell ref="AA60:AB60"/>
    <mergeCell ref="AU63:AX63"/>
    <mergeCell ref="D63:T63"/>
    <mergeCell ref="U63:V63"/>
    <mergeCell ref="W63:X63"/>
    <mergeCell ref="Y63:Z63"/>
    <mergeCell ref="AA63:AB63"/>
    <mergeCell ref="AC63:AD63"/>
    <mergeCell ref="BC62:BF62"/>
    <mergeCell ref="AK62:AL62"/>
    <mergeCell ref="AM62:AN62"/>
    <mergeCell ref="AO62:AP62"/>
    <mergeCell ref="AQ62:AT62"/>
    <mergeCell ref="AU62:AX62"/>
    <mergeCell ref="BC63:BF63"/>
    <mergeCell ref="AI63:AJ63"/>
    <mergeCell ref="AK63:AL63"/>
    <mergeCell ref="AM63:AN63"/>
    <mergeCell ref="AO63:AP63"/>
    <mergeCell ref="AM66:AN66"/>
    <mergeCell ref="AO66:AP66"/>
    <mergeCell ref="AQ66:AT66"/>
    <mergeCell ref="AI66:AJ66"/>
    <mergeCell ref="AK66:AL66"/>
    <mergeCell ref="AQ67:AT67"/>
    <mergeCell ref="AY66:BB66"/>
    <mergeCell ref="BC66:BF66"/>
    <mergeCell ref="AY67:BB67"/>
    <mergeCell ref="BC67:BF67"/>
    <mergeCell ref="AU67:AX67"/>
    <mergeCell ref="AU66:AX66"/>
    <mergeCell ref="D67:F67"/>
    <mergeCell ref="G67:T67"/>
    <mergeCell ref="U67:V67"/>
    <mergeCell ref="W67:X67"/>
    <mergeCell ref="Y67:Z67"/>
    <mergeCell ref="AA67:AB67"/>
    <mergeCell ref="AG66:AH66"/>
    <mergeCell ref="AC68:AD68"/>
    <mergeCell ref="AE68:AF68"/>
    <mergeCell ref="U66:V66"/>
    <mergeCell ref="W66:X66"/>
    <mergeCell ref="Y66:Z66"/>
    <mergeCell ref="AA66:AB66"/>
    <mergeCell ref="AC66:AD66"/>
    <mergeCell ref="AE66:AF66"/>
    <mergeCell ref="AQ68:AT68"/>
    <mergeCell ref="AU68:AX68"/>
    <mergeCell ref="AK68:AL68"/>
    <mergeCell ref="AM68:AN68"/>
    <mergeCell ref="BC68:BF68"/>
    <mergeCell ref="AY68:BB68"/>
    <mergeCell ref="AI67:AJ67"/>
    <mergeCell ref="AK67:AL67"/>
    <mergeCell ref="AM67:AN67"/>
    <mergeCell ref="AO67:AP67"/>
    <mergeCell ref="AI68:AJ68"/>
    <mergeCell ref="AO68:AP68"/>
    <mergeCell ref="D69:F69"/>
    <mergeCell ref="D68:F68"/>
    <mergeCell ref="G68:T68"/>
    <mergeCell ref="U68:V68"/>
    <mergeCell ref="W68:X68"/>
    <mergeCell ref="Y68:Z68"/>
    <mergeCell ref="D70:F70"/>
    <mergeCell ref="G70:T70"/>
    <mergeCell ref="U70:V70"/>
    <mergeCell ref="W70:X70"/>
    <mergeCell ref="Y70:Z70"/>
    <mergeCell ref="AA70:AB70"/>
    <mergeCell ref="AC70:AD70"/>
    <mergeCell ref="AE70:AF70"/>
    <mergeCell ref="AA71:AB71"/>
    <mergeCell ref="AC71:AD71"/>
    <mergeCell ref="AE67:AF67"/>
    <mergeCell ref="AG67:AH67"/>
    <mergeCell ref="AG70:AH70"/>
    <mergeCell ref="AA68:AB68"/>
    <mergeCell ref="AC67:AD67"/>
    <mergeCell ref="AG68:AH68"/>
    <mergeCell ref="AA69:AB69"/>
    <mergeCell ref="AC69:AD69"/>
    <mergeCell ref="AE69:AF69"/>
    <mergeCell ref="AG69:AH69"/>
    <mergeCell ref="U69:V69"/>
    <mergeCell ref="W69:X69"/>
    <mergeCell ref="Y69:Z69"/>
    <mergeCell ref="AU70:AX70"/>
    <mergeCell ref="AI70:AJ70"/>
    <mergeCell ref="AK70:AL70"/>
    <mergeCell ref="AM70:AN70"/>
    <mergeCell ref="AM73:AN73"/>
    <mergeCell ref="AK73:AL73"/>
    <mergeCell ref="AK71:AL71"/>
    <mergeCell ref="AI71:AJ71"/>
    <mergeCell ref="AO73:AP73"/>
    <mergeCell ref="AQ73:AT73"/>
    <mergeCell ref="G69:T69"/>
    <mergeCell ref="AU73:AX73"/>
    <mergeCell ref="U73:V73"/>
    <mergeCell ref="W73:X73"/>
    <mergeCell ref="Y73:Z73"/>
    <mergeCell ref="AA73:AB73"/>
    <mergeCell ref="AU72:AX72"/>
    <mergeCell ref="AE73:AF73"/>
    <mergeCell ref="AG73:AH73"/>
    <mergeCell ref="AM69:AN69"/>
    <mergeCell ref="AO69:AP69"/>
    <mergeCell ref="AQ69:AT69"/>
    <mergeCell ref="AU69:AX69"/>
    <mergeCell ref="BC69:BF69"/>
    <mergeCell ref="AI69:AJ69"/>
    <mergeCell ref="AK69:AL69"/>
    <mergeCell ref="AY70:BB70"/>
    <mergeCell ref="AY69:BB69"/>
    <mergeCell ref="BC70:BF70"/>
    <mergeCell ref="AO70:AP70"/>
    <mergeCell ref="AQ70:AT70"/>
    <mergeCell ref="AM72:AN72"/>
    <mergeCell ref="AO72:AP72"/>
    <mergeCell ref="AQ72:AT72"/>
    <mergeCell ref="AQ71:AT71"/>
    <mergeCell ref="AU71:AX71"/>
    <mergeCell ref="D71:F71"/>
    <mergeCell ref="AC74:AD74"/>
    <mergeCell ref="Y74:Z74"/>
    <mergeCell ref="AA74:AB74"/>
    <mergeCell ref="AE71:AF71"/>
    <mergeCell ref="AG71:AH71"/>
    <mergeCell ref="W71:X71"/>
    <mergeCell ref="Y71:Z71"/>
    <mergeCell ref="D75:T75"/>
    <mergeCell ref="U75:V75"/>
    <mergeCell ref="W75:X75"/>
    <mergeCell ref="Y75:Z75"/>
    <mergeCell ref="AA75:AB75"/>
    <mergeCell ref="D74:T74"/>
    <mergeCell ref="AY73:BB73"/>
    <mergeCell ref="AY74:BB74"/>
    <mergeCell ref="AE72:AF72"/>
    <mergeCell ref="AC73:AD73"/>
    <mergeCell ref="G71:T71"/>
    <mergeCell ref="U71:V71"/>
    <mergeCell ref="D73:T73"/>
    <mergeCell ref="AI73:AJ73"/>
    <mergeCell ref="D72:F72"/>
    <mergeCell ref="G72:T72"/>
    <mergeCell ref="AI74:AJ74"/>
    <mergeCell ref="AK74:AL74"/>
    <mergeCell ref="AM74:AN74"/>
    <mergeCell ref="AQ74:AT74"/>
    <mergeCell ref="BC73:BF73"/>
    <mergeCell ref="AM71:AN71"/>
    <mergeCell ref="AO71:AP71"/>
    <mergeCell ref="BC74:BF74"/>
    <mergeCell ref="AY71:BB71"/>
    <mergeCell ref="BC71:BF71"/>
    <mergeCell ref="AO75:AP75"/>
    <mergeCell ref="U74:V74"/>
    <mergeCell ref="W74:X74"/>
    <mergeCell ref="AU74:AX74"/>
    <mergeCell ref="AO74:AP74"/>
    <mergeCell ref="AQ77:AT77"/>
    <mergeCell ref="AE75:AF75"/>
    <mergeCell ref="AG75:AH75"/>
    <mergeCell ref="AI75:AJ75"/>
    <mergeCell ref="AG74:AH74"/>
    <mergeCell ref="E80:F80"/>
    <mergeCell ref="AQ79:AT79"/>
    <mergeCell ref="AU79:AX79"/>
    <mergeCell ref="AK75:AL75"/>
    <mergeCell ref="AM75:AN75"/>
    <mergeCell ref="AY75:BB75"/>
    <mergeCell ref="E79:F79"/>
    <mergeCell ref="AU77:AX77"/>
    <mergeCell ref="E77:F77"/>
    <mergeCell ref="U77:AP77"/>
    <mergeCell ref="BC76:BF76"/>
    <mergeCell ref="BC75:BF75"/>
    <mergeCell ref="AQ76:AT76"/>
    <mergeCell ref="AU76:AX76"/>
    <mergeCell ref="AY77:BB77"/>
    <mergeCell ref="E78:F78"/>
    <mergeCell ref="U78:AP78"/>
    <mergeCell ref="AQ75:AT75"/>
    <mergeCell ref="AU75:AX75"/>
    <mergeCell ref="AQ78:AT78"/>
    <mergeCell ref="AO90:BJ90"/>
    <mergeCell ref="AV88:AY88"/>
    <mergeCell ref="AY76:BB76"/>
    <mergeCell ref="AY78:BB78"/>
    <mergeCell ref="BC78:BF78"/>
    <mergeCell ref="AU78:AX78"/>
    <mergeCell ref="BC79:BF79"/>
    <mergeCell ref="AY79:BB79"/>
    <mergeCell ref="U79:AP79"/>
    <mergeCell ref="BC77:BF77"/>
    <mergeCell ref="Y53:Z53"/>
    <mergeCell ref="AA53:AB53"/>
    <mergeCell ref="AM55:AN55"/>
    <mergeCell ref="V95:Z95"/>
    <mergeCell ref="V92:Z92"/>
    <mergeCell ref="AA83:AH83"/>
    <mergeCell ref="U76:AP76"/>
    <mergeCell ref="AC75:AD75"/>
    <mergeCell ref="AE74:AF74"/>
    <mergeCell ref="D87:AC87"/>
    <mergeCell ref="AO56:AP56"/>
    <mergeCell ref="AQ56:AT56"/>
    <mergeCell ref="BC10:BI10"/>
    <mergeCell ref="AK54:AL54"/>
    <mergeCell ref="AM54:AN54"/>
    <mergeCell ref="AO54:AP54"/>
    <mergeCell ref="AQ54:AT54"/>
    <mergeCell ref="AU54:AX54"/>
    <mergeCell ref="AY54:BB54"/>
    <mergeCell ref="BC54:BF54"/>
    <mergeCell ref="C19:C20"/>
    <mergeCell ref="AM56:AN56"/>
    <mergeCell ref="AC56:AD56"/>
    <mergeCell ref="AE56:AF56"/>
    <mergeCell ref="AG56:AH56"/>
    <mergeCell ref="AI56:AJ56"/>
    <mergeCell ref="AK56:AL56"/>
    <mergeCell ref="AI52:AJ52"/>
    <mergeCell ref="AK52:AL52"/>
    <mergeCell ref="AI54:AJ54"/>
    <mergeCell ref="I19:M19"/>
    <mergeCell ref="E19:H19"/>
    <mergeCell ref="F30:G30"/>
    <mergeCell ref="D30:E30"/>
    <mergeCell ref="D19:D20"/>
    <mergeCell ref="G29:H29"/>
    <mergeCell ref="I29:J29"/>
    <mergeCell ref="E28:F28"/>
    <mergeCell ref="I26:J27"/>
    <mergeCell ref="K26:L27"/>
    <mergeCell ref="BC26:BD27"/>
    <mergeCell ref="AG26:AI27"/>
    <mergeCell ref="P28:S28"/>
    <mergeCell ref="P29:S29"/>
    <mergeCell ref="M28:O28"/>
    <mergeCell ref="W30:AB30"/>
    <mergeCell ref="R26:S27"/>
    <mergeCell ref="X26:AC27"/>
    <mergeCell ref="AD26:AF27"/>
    <mergeCell ref="P26:Q27"/>
    <mergeCell ref="D48:F48"/>
    <mergeCell ref="G48:T48"/>
    <mergeCell ref="U48:V48"/>
    <mergeCell ref="W48:X48"/>
    <mergeCell ref="Y48:Z48"/>
    <mergeCell ref="AA48:AB48"/>
    <mergeCell ref="AI48:AJ48"/>
    <mergeCell ref="AK48:AL48"/>
    <mergeCell ref="AM48:AN48"/>
    <mergeCell ref="AO48:AP48"/>
    <mergeCell ref="AQ48:AT48"/>
    <mergeCell ref="AU48:AX48"/>
    <mergeCell ref="BC48:BF48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0" r:id="rId2"/>
  <rowBreaks count="1" manualBreakCount="1">
    <brk id="49" max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zoomScaleNormal="80" zoomScalePageLayoutView="0" workbookViewId="0" topLeftCell="A10">
      <selection activeCell="C22" sqref="C22"/>
    </sheetView>
  </sheetViews>
  <sheetFormatPr defaultColWidth="9.00390625" defaultRowHeight="12.75"/>
  <cols>
    <col min="2" max="2" width="12.25390625" style="0" customWidth="1"/>
    <col min="3" max="3" width="56.875" style="0" customWidth="1"/>
    <col min="4" max="4" width="8.875" style="0" customWidth="1"/>
    <col min="6" max="6" width="37.00390625" style="0" customWidth="1"/>
  </cols>
  <sheetData>
    <row r="1" spans="1:6" ht="31.5" thickBot="1" thickTop="1">
      <c r="A1" s="816" t="s">
        <v>138</v>
      </c>
      <c r="B1" s="817"/>
      <c r="C1" s="817"/>
      <c r="D1" s="817"/>
      <c r="E1" s="817"/>
      <c r="F1" s="818"/>
    </row>
    <row r="2" spans="1:6" ht="31.5" thickBot="1" thickTop="1">
      <c r="A2" s="816" t="s">
        <v>164</v>
      </c>
      <c r="B2" s="817"/>
      <c r="C2" s="817"/>
      <c r="D2" s="817"/>
      <c r="E2" s="817"/>
      <c r="F2" s="818"/>
    </row>
    <row r="3" spans="1:6" ht="31.5" thickBot="1" thickTop="1">
      <c r="A3" s="816" t="s">
        <v>139</v>
      </c>
      <c r="B3" s="817"/>
      <c r="C3" s="817"/>
      <c r="D3" s="817"/>
      <c r="E3" s="817"/>
      <c r="F3" s="818"/>
    </row>
    <row r="4" spans="1:6" ht="31.5" customHeight="1" thickBot="1" thickTop="1">
      <c r="A4" s="819" t="s">
        <v>146</v>
      </c>
      <c r="B4" s="820"/>
      <c r="C4" s="820"/>
      <c r="D4" s="820"/>
      <c r="E4" s="820"/>
      <c r="F4" s="821"/>
    </row>
    <row r="5" spans="1:6" ht="31.5" thickBot="1" thickTop="1">
      <c r="A5" s="816" t="s">
        <v>165</v>
      </c>
      <c r="B5" s="817"/>
      <c r="C5" s="817"/>
      <c r="D5" s="817"/>
      <c r="E5" s="817"/>
      <c r="F5" s="818"/>
    </row>
    <row r="6" spans="1:6" ht="27" customHeight="1" thickTop="1">
      <c r="A6" s="812" t="s">
        <v>52</v>
      </c>
      <c r="B6" s="812"/>
      <c r="C6" s="812" t="s">
        <v>140</v>
      </c>
      <c r="D6" s="812" t="s">
        <v>166</v>
      </c>
      <c r="E6" s="814" t="s">
        <v>167</v>
      </c>
      <c r="F6" s="812" t="s">
        <v>141</v>
      </c>
    </row>
    <row r="7" spans="1:6" ht="40.5" customHeight="1" thickBot="1">
      <c r="A7" s="813"/>
      <c r="B7" s="813"/>
      <c r="C7" s="822"/>
      <c r="D7" s="813"/>
      <c r="E7" s="815"/>
      <c r="F7" s="813"/>
    </row>
    <row r="8" spans="1:6" ht="48" thickBot="1" thickTop="1">
      <c r="A8" s="306"/>
      <c r="B8" s="307">
        <v>1</v>
      </c>
      <c r="C8" s="308" t="s">
        <v>168</v>
      </c>
      <c r="D8" s="309" t="s">
        <v>169</v>
      </c>
      <c r="E8" s="310">
        <v>1.5</v>
      </c>
      <c r="F8" s="310"/>
    </row>
    <row r="9" spans="1:6" ht="27.75" thickBot="1" thickTop="1">
      <c r="A9" s="306"/>
      <c r="B9" s="307">
        <v>2</v>
      </c>
      <c r="C9" s="308" t="s">
        <v>135</v>
      </c>
      <c r="D9" s="309" t="s">
        <v>169</v>
      </c>
      <c r="E9" s="310">
        <v>3</v>
      </c>
      <c r="F9" s="311" t="s">
        <v>142</v>
      </c>
    </row>
    <row r="10" spans="1:6" ht="71.25" thickBot="1" thickTop="1">
      <c r="A10" s="306"/>
      <c r="B10" s="307">
        <v>3</v>
      </c>
      <c r="C10" s="312" t="s">
        <v>170</v>
      </c>
      <c r="D10" s="309" t="s">
        <v>169</v>
      </c>
      <c r="E10" s="310">
        <v>2</v>
      </c>
      <c r="F10" s="313" t="s">
        <v>142</v>
      </c>
    </row>
    <row r="11" spans="1:6" ht="27.75" thickBot="1" thickTop="1">
      <c r="A11" s="306"/>
      <c r="B11" s="307">
        <v>4</v>
      </c>
      <c r="C11" s="308" t="s">
        <v>137</v>
      </c>
      <c r="D11" s="309" t="s">
        <v>169</v>
      </c>
      <c r="E11" s="310">
        <v>4</v>
      </c>
      <c r="F11" s="353" t="s">
        <v>171</v>
      </c>
    </row>
    <row r="12" spans="1:6" ht="26.25" customHeight="1" thickBot="1" thickTop="1">
      <c r="A12" s="306"/>
      <c r="B12" s="314">
        <v>5</v>
      </c>
      <c r="C12" s="308" t="s">
        <v>151</v>
      </c>
      <c r="D12" s="309" t="s">
        <v>169</v>
      </c>
      <c r="E12" s="310">
        <v>4.5</v>
      </c>
      <c r="F12" s="353" t="s">
        <v>171</v>
      </c>
    </row>
    <row r="13" spans="1:6" ht="54" customHeight="1" thickBot="1" thickTop="1">
      <c r="A13" s="315"/>
      <c r="B13" s="316">
        <v>6</v>
      </c>
      <c r="C13" s="317" t="s">
        <v>172</v>
      </c>
      <c r="D13" s="318" t="s">
        <v>169</v>
      </c>
      <c r="E13" s="319">
        <v>1</v>
      </c>
      <c r="F13" s="319" t="s">
        <v>209</v>
      </c>
    </row>
    <row r="14" spans="1:6" ht="48" customHeight="1" thickBot="1" thickTop="1">
      <c r="A14" s="315"/>
      <c r="B14" s="316">
        <v>7</v>
      </c>
      <c r="C14" s="317" t="s">
        <v>154</v>
      </c>
      <c r="D14" s="318" t="s">
        <v>169</v>
      </c>
      <c r="E14" s="319">
        <v>4.5</v>
      </c>
      <c r="F14" s="320" t="s">
        <v>171</v>
      </c>
    </row>
    <row r="15" spans="1:6" ht="48" customHeight="1" thickBot="1" thickTop="1">
      <c r="A15" s="315"/>
      <c r="B15" s="316">
        <v>8</v>
      </c>
      <c r="C15" s="317" t="s">
        <v>153</v>
      </c>
      <c r="D15" s="318" t="s">
        <v>169</v>
      </c>
      <c r="E15" s="319">
        <v>4.5</v>
      </c>
      <c r="F15" s="319" t="s">
        <v>142</v>
      </c>
    </row>
    <row r="16" spans="1:6" ht="51.75" customHeight="1" thickBot="1" thickTop="1">
      <c r="A16" s="315"/>
      <c r="B16" s="316">
        <v>9</v>
      </c>
      <c r="C16" s="317" t="s">
        <v>218</v>
      </c>
      <c r="D16" s="318" t="s">
        <v>169</v>
      </c>
      <c r="E16" s="319">
        <v>4</v>
      </c>
      <c r="F16" s="319" t="s">
        <v>142</v>
      </c>
    </row>
    <row r="17" spans="1:6" ht="27.75" customHeight="1" thickBot="1" thickTop="1">
      <c r="A17" s="306"/>
      <c r="B17" s="283"/>
      <c r="C17" s="321"/>
      <c r="D17" s="322">
        <v>0</v>
      </c>
      <c r="E17" s="269">
        <f>SUM(E8:E16)</f>
        <v>29</v>
      </c>
      <c r="F17" s="323" t="s">
        <v>219</v>
      </c>
    </row>
    <row r="18" spans="1:6" ht="27.75" thickBot="1" thickTop="1">
      <c r="A18" s="778"/>
      <c r="B18" s="779"/>
      <c r="C18" s="779"/>
      <c r="D18" s="779"/>
      <c r="E18" s="779"/>
      <c r="F18" s="780"/>
    </row>
    <row r="19" spans="1:6" ht="48" thickBot="1" thickTop="1">
      <c r="A19" s="782"/>
      <c r="B19" s="310">
        <v>1</v>
      </c>
      <c r="C19" s="308" t="s">
        <v>150</v>
      </c>
      <c r="D19" s="309" t="s">
        <v>169</v>
      </c>
      <c r="E19" s="324">
        <v>3</v>
      </c>
      <c r="F19" s="311" t="s">
        <v>142</v>
      </c>
    </row>
    <row r="20" spans="1:6" ht="48" thickBot="1" thickTop="1">
      <c r="A20" s="782"/>
      <c r="B20" s="310">
        <v>2</v>
      </c>
      <c r="C20" s="308" t="s">
        <v>208</v>
      </c>
      <c r="D20" s="309" t="s">
        <v>169</v>
      </c>
      <c r="E20" s="310">
        <v>2</v>
      </c>
      <c r="F20" s="310" t="s">
        <v>142</v>
      </c>
    </row>
    <row r="21" spans="1:6" ht="48" thickBot="1" thickTop="1">
      <c r="A21" s="782"/>
      <c r="B21" s="310">
        <v>3</v>
      </c>
      <c r="C21" s="308" t="s">
        <v>173</v>
      </c>
      <c r="D21" s="309" t="s">
        <v>169</v>
      </c>
      <c r="E21" s="310">
        <v>1.5</v>
      </c>
      <c r="F21" s="310" t="s">
        <v>142</v>
      </c>
    </row>
    <row r="22" spans="1:6" ht="94.5" thickBot="1" thickTop="1">
      <c r="A22" s="782"/>
      <c r="B22" s="310">
        <v>4</v>
      </c>
      <c r="C22" s="308" t="s">
        <v>174</v>
      </c>
      <c r="D22" s="309" t="s">
        <v>169</v>
      </c>
      <c r="E22" s="310">
        <v>2</v>
      </c>
      <c r="F22" s="313" t="s">
        <v>142</v>
      </c>
    </row>
    <row r="23" spans="1:6" ht="60" customHeight="1" thickBot="1" thickTop="1">
      <c r="A23" s="782"/>
      <c r="B23" s="781">
        <v>5</v>
      </c>
      <c r="C23" s="325" t="s">
        <v>175</v>
      </c>
      <c r="D23" s="791" t="s">
        <v>176</v>
      </c>
      <c r="E23" s="800">
        <v>4.5</v>
      </c>
      <c r="F23" s="805" t="s">
        <v>171</v>
      </c>
    </row>
    <row r="24" spans="1:6" ht="27.75" customHeight="1" thickBot="1" thickTop="1">
      <c r="A24" s="782"/>
      <c r="B24" s="782"/>
      <c r="C24" s="326" t="s">
        <v>177</v>
      </c>
      <c r="D24" s="792"/>
      <c r="E24" s="801"/>
      <c r="F24" s="803"/>
    </row>
    <row r="25" spans="1:6" ht="49.5" customHeight="1" thickBot="1" thickTop="1">
      <c r="A25" s="782"/>
      <c r="B25" s="783"/>
      <c r="C25" s="325" t="s">
        <v>178</v>
      </c>
      <c r="D25" s="793"/>
      <c r="E25" s="802"/>
      <c r="F25" s="804"/>
    </row>
    <row r="26" spans="1:6" ht="27.75" customHeight="1" thickBot="1" thickTop="1">
      <c r="A26" s="782"/>
      <c r="B26" s="781">
        <v>6</v>
      </c>
      <c r="C26" s="325" t="s">
        <v>179</v>
      </c>
      <c r="D26" s="791" t="s">
        <v>176</v>
      </c>
      <c r="E26" s="800">
        <v>4.5</v>
      </c>
      <c r="F26" s="809" t="s">
        <v>142</v>
      </c>
    </row>
    <row r="27" spans="1:6" ht="53.25" customHeight="1" thickBot="1" thickTop="1">
      <c r="A27" s="782"/>
      <c r="B27" s="782"/>
      <c r="C27" s="325" t="s">
        <v>180</v>
      </c>
      <c r="D27" s="792"/>
      <c r="E27" s="801"/>
      <c r="F27" s="810"/>
    </row>
    <row r="28" spans="1:6" ht="27.75" customHeight="1" thickBot="1" thickTop="1">
      <c r="A28" s="782"/>
      <c r="B28" s="783"/>
      <c r="C28" s="325" t="s">
        <v>181</v>
      </c>
      <c r="D28" s="793"/>
      <c r="E28" s="802"/>
      <c r="F28" s="811"/>
    </row>
    <row r="29" spans="1:6" ht="48" customHeight="1" thickBot="1" thickTop="1">
      <c r="A29" s="782"/>
      <c r="B29" s="781">
        <v>7</v>
      </c>
      <c r="C29" s="327" t="s">
        <v>182</v>
      </c>
      <c r="D29" s="791" t="s">
        <v>176</v>
      </c>
      <c r="E29" s="800">
        <v>4.5</v>
      </c>
      <c r="F29" s="805" t="s">
        <v>171</v>
      </c>
    </row>
    <row r="30" spans="1:6" ht="54.75" customHeight="1" thickBot="1" thickTop="1">
      <c r="A30" s="782"/>
      <c r="B30" s="782"/>
      <c r="C30" s="328" t="s">
        <v>204</v>
      </c>
      <c r="D30" s="792"/>
      <c r="E30" s="801"/>
      <c r="F30" s="803"/>
    </row>
    <row r="31" spans="1:6" ht="27.75" customHeight="1" thickBot="1" thickTop="1">
      <c r="A31" s="782"/>
      <c r="B31" s="783"/>
      <c r="C31" s="325" t="s">
        <v>184</v>
      </c>
      <c r="D31" s="793"/>
      <c r="E31" s="802"/>
      <c r="F31" s="804"/>
    </row>
    <row r="32" spans="1:6" ht="45" customHeight="1" thickBot="1" thickTop="1">
      <c r="A32" s="782"/>
      <c r="B32" s="781">
        <v>8</v>
      </c>
      <c r="C32" s="325" t="s">
        <v>183</v>
      </c>
      <c r="D32" s="791" t="s">
        <v>176</v>
      </c>
      <c r="E32" s="800">
        <v>4.5</v>
      </c>
      <c r="F32" s="809" t="s">
        <v>142</v>
      </c>
    </row>
    <row r="33" spans="1:6" ht="36" customHeight="1" thickBot="1" thickTop="1">
      <c r="A33" s="782"/>
      <c r="B33" s="782"/>
      <c r="C33" s="325" t="s">
        <v>185</v>
      </c>
      <c r="D33" s="792"/>
      <c r="E33" s="801"/>
      <c r="F33" s="810"/>
    </row>
    <row r="34" spans="1:6" ht="27.75" customHeight="1" thickBot="1" thickTop="1">
      <c r="A34" s="782"/>
      <c r="B34" s="783"/>
      <c r="C34" s="325" t="s">
        <v>186</v>
      </c>
      <c r="D34" s="793"/>
      <c r="E34" s="802"/>
      <c r="F34" s="811"/>
    </row>
    <row r="35" spans="1:6" ht="77.25" customHeight="1" thickBot="1" thickTop="1">
      <c r="A35" s="782"/>
      <c r="B35" s="781">
        <v>9</v>
      </c>
      <c r="C35" s="325" t="s">
        <v>205</v>
      </c>
      <c r="D35" s="791" t="s">
        <v>176</v>
      </c>
      <c r="E35" s="800">
        <v>4.5</v>
      </c>
      <c r="F35" s="805" t="s">
        <v>171</v>
      </c>
    </row>
    <row r="36" spans="1:6" ht="27.75" customHeight="1" thickBot="1" thickTop="1">
      <c r="A36" s="782"/>
      <c r="B36" s="782"/>
      <c r="C36" s="327" t="s">
        <v>187</v>
      </c>
      <c r="D36" s="792"/>
      <c r="E36" s="801"/>
      <c r="F36" s="803"/>
    </row>
    <row r="37" spans="1:6" ht="27.75" customHeight="1" thickBot="1" thickTop="1">
      <c r="A37" s="782"/>
      <c r="B37" s="783"/>
      <c r="C37" s="325" t="s">
        <v>188</v>
      </c>
      <c r="D37" s="793"/>
      <c r="E37" s="802"/>
      <c r="F37" s="804"/>
    </row>
    <row r="38" spans="1:6" ht="27.75" thickBot="1" thickTop="1">
      <c r="A38" s="782"/>
      <c r="B38" s="319"/>
      <c r="D38" s="329">
        <f>SUM(E23:E37)</f>
        <v>22.5</v>
      </c>
      <c r="E38" s="282">
        <f>SUM(E19:E37)</f>
        <v>31</v>
      </c>
      <c r="F38" s="330" t="s">
        <v>210</v>
      </c>
    </row>
    <row r="39" spans="1:6" ht="27" thickBot="1">
      <c r="A39" s="331"/>
      <c r="B39" s="332"/>
      <c r="C39" s="806" t="s">
        <v>211</v>
      </c>
      <c r="D39" s="807"/>
      <c r="E39" s="807"/>
      <c r="F39" s="808"/>
    </row>
    <row r="40" spans="1:6" ht="27.75" thickBot="1" thickTop="1">
      <c r="A40" s="778"/>
      <c r="B40" s="779"/>
      <c r="C40" s="779"/>
      <c r="D40" s="779"/>
      <c r="E40" s="779"/>
      <c r="F40" s="780"/>
    </row>
    <row r="41" spans="1:6" ht="48" thickBot="1" thickTop="1">
      <c r="A41" s="781">
        <v>3</v>
      </c>
      <c r="B41" s="310">
        <v>1</v>
      </c>
      <c r="C41" s="333" t="s">
        <v>189</v>
      </c>
      <c r="D41" s="309" t="s">
        <v>169</v>
      </c>
      <c r="E41" s="310">
        <v>1.5</v>
      </c>
      <c r="F41" s="310" t="s">
        <v>142</v>
      </c>
    </row>
    <row r="42" spans="1:6" ht="94.5" thickBot="1" thickTop="1">
      <c r="A42" s="782"/>
      <c r="B42" s="310">
        <v>2</v>
      </c>
      <c r="C42" s="333" t="s">
        <v>174</v>
      </c>
      <c r="D42" s="309" t="s">
        <v>169</v>
      </c>
      <c r="E42" s="310">
        <v>3.5</v>
      </c>
      <c r="F42" s="313" t="s">
        <v>142</v>
      </c>
    </row>
    <row r="43" spans="1:6" ht="27.75" thickBot="1" thickTop="1">
      <c r="A43" s="782"/>
      <c r="B43" s="310">
        <v>3</v>
      </c>
      <c r="C43" s="333" t="s">
        <v>136</v>
      </c>
      <c r="D43" s="309" t="s">
        <v>169</v>
      </c>
      <c r="E43" s="310">
        <v>2</v>
      </c>
      <c r="F43" s="310" t="s">
        <v>142</v>
      </c>
    </row>
    <row r="44" spans="1:6" ht="27.75" thickBot="1" thickTop="1">
      <c r="A44" s="782"/>
      <c r="B44" s="310">
        <v>4</v>
      </c>
      <c r="C44" s="333" t="s">
        <v>156</v>
      </c>
      <c r="D44" s="309" t="s">
        <v>169</v>
      </c>
      <c r="E44" s="310">
        <v>5</v>
      </c>
      <c r="F44" s="353" t="s">
        <v>171</v>
      </c>
    </row>
    <row r="45" spans="1:6" ht="48" thickBot="1" thickTop="1">
      <c r="A45" s="782"/>
      <c r="B45" s="310">
        <v>5</v>
      </c>
      <c r="C45" s="333" t="s">
        <v>217</v>
      </c>
      <c r="D45" s="309" t="s">
        <v>169</v>
      </c>
      <c r="E45" s="310">
        <v>4</v>
      </c>
      <c r="F45" s="353" t="s">
        <v>171</v>
      </c>
    </row>
    <row r="46" spans="1:6" ht="71.25" thickBot="1" thickTop="1">
      <c r="A46" s="782"/>
      <c r="B46" s="319">
        <v>6</v>
      </c>
      <c r="C46" s="354" t="s">
        <v>191</v>
      </c>
      <c r="D46" s="318" t="s">
        <v>169</v>
      </c>
      <c r="E46" s="319">
        <v>5</v>
      </c>
      <c r="F46" s="319" t="s">
        <v>142</v>
      </c>
    </row>
    <row r="47" spans="1:6" ht="27.75" customHeight="1" thickBot="1" thickTop="1">
      <c r="A47" s="782"/>
      <c r="B47" s="781">
        <v>7</v>
      </c>
      <c r="C47" s="335" t="s">
        <v>192</v>
      </c>
      <c r="D47" s="791" t="s">
        <v>176</v>
      </c>
      <c r="E47" s="794">
        <v>4.5</v>
      </c>
      <c r="F47" s="797" t="s">
        <v>142</v>
      </c>
    </row>
    <row r="48" spans="1:6" ht="27" customHeight="1" thickBot="1" thickTop="1">
      <c r="A48" s="782"/>
      <c r="B48" s="782"/>
      <c r="C48" s="335" t="s">
        <v>202</v>
      </c>
      <c r="D48" s="792"/>
      <c r="E48" s="795"/>
      <c r="F48" s="798"/>
    </row>
    <row r="49" spans="1:6" ht="24.75" thickBot="1" thickTop="1">
      <c r="A49" s="782"/>
      <c r="B49" s="783"/>
      <c r="C49" s="334" t="s">
        <v>190</v>
      </c>
      <c r="D49" s="793"/>
      <c r="E49" s="796"/>
      <c r="F49" s="799"/>
    </row>
    <row r="50" spans="1:6" ht="48" thickBot="1" thickTop="1">
      <c r="A50" s="782"/>
      <c r="B50" s="781">
        <v>8</v>
      </c>
      <c r="C50" s="334" t="s">
        <v>193</v>
      </c>
      <c r="D50" s="791" t="s">
        <v>176</v>
      </c>
      <c r="E50" s="800">
        <v>4.5</v>
      </c>
      <c r="F50" s="803" t="s">
        <v>171</v>
      </c>
    </row>
    <row r="51" spans="1:6" ht="27" customHeight="1" thickBot="1" thickTop="1">
      <c r="A51" s="782"/>
      <c r="B51" s="782"/>
      <c r="C51" s="334" t="s">
        <v>194</v>
      </c>
      <c r="D51" s="792"/>
      <c r="E51" s="801"/>
      <c r="F51" s="803"/>
    </row>
    <row r="52" spans="1:6" ht="48" customHeight="1" thickBot="1" thickTop="1">
      <c r="A52" s="782"/>
      <c r="B52" s="783"/>
      <c r="C52" s="334" t="s">
        <v>195</v>
      </c>
      <c r="D52" s="793"/>
      <c r="E52" s="802"/>
      <c r="F52" s="804"/>
    </row>
    <row r="53" spans="1:6" ht="27.75" thickBot="1" thickTop="1">
      <c r="A53" s="783"/>
      <c r="B53" s="310"/>
      <c r="C53" s="336"/>
      <c r="D53" s="337">
        <f>SUM(E47:E52)</f>
        <v>9</v>
      </c>
      <c r="E53" s="310">
        <f>SUM(E41:E50)</f>
        <v>30</v>
      </c>
      <c r="F53" s="355" t="s">
        <v>212</v>
      </c>
    </row>
    <row r="54" spans="1:6" ht="27.75" thickBot="1" thickTop="1">
      <c r="A54" s="778"/>
      <c r="B54" s="779"/>
      <c r="C54" s="779"/>
      <c r="D54" s="779"/>
      <c r="E54" s="779"/>
      <c r="F54" s="780"/>
    </row>
    <row r="55" spans="1:6" ht="27.75" thickBot="1" thickTop="1">
      <c r="A55" s="781">
        <v>4</v>
      </c>
      <c r="B55" s="272">
        <v>1</v>
      </c>
      <c r="C55" s="338" t="s">
        <v>94</v>
      </c>
      <c r="D55" s="339" t="s">
        <v>169</v>
      </c>
      <c r="E55" s="270">
        <v>9</v>
      </c>
      <c r="F55" s="270" t="s">
        <v>142</v>
      </c>
    </row>
    <row r="56" spans="1:6" ht="27.75" thickBot="1" thickTop="1">
      <c r="A56" s="782"/>
      <c r="B56" s="272">
        <v>2</v>
      </c>
      <c r="C56" s="338" t="s">
        <v>56</v>
      </c>
      <c r="D56" s="339" t="s">
        <v>169</v>
      </c>
      <c r="E56" s="270">
        <v>21</v>
      </c>
      <c r="F56" s="270"/>
    </row>
    <row r="57" spans="1:6" ht="27.75" thickBot="1" thickTop="1">
      <c r="A57" s="783"/>
      <c r="B57" s="272"/>
      <c r="C57" s="271"/>
      <c r="D57" s="271"/>
      <c r="E57" s="270">
        <f>SUM(E55:E56)</f>
        <v>30</v>
      </c>
      <c r="F57" s="355" t="s">
        <v>196</v>
      </c>
    </row>
    <row r="58" spans="1:6" ht="27.75" thickBot="1" thickTop="1">
      <c r="A58" s="340"/>
      <c r="B58" s="784" t="s">
        <v>213</v>
      </c>
      <c r="C58" s="785"/>
      <c r="D58" s="785"/>
      <c r="E58" s="785"/>
      <c r="F58" s="786"/>
    </row>
    <row r="59" spans="1:6" ht="27.75" thickBot="1" thickTop="1">
      <c r="A59" s="787" t="s">
        <v>70</v>
      </c>
      <c r="B59" s="787"/>
      <c r="C59" s="787"/>
      <c r="D59" s="322">
        <f>D53+D38+D17</f>
        <v>31.5</v>
      </c>
      <c r="E59" s="356">
        <f>E57+E53+E38+E17</f>
        <v>120</v>
      </c>
      <c r="F59" s="355" t="s">
        <v>220</v>
      </c>
    </row>
    <row r="60" spans="1:6" ht="27" thickTop="1">
      <c r="A60" s="788"/>
      <c r="B60" s="281"/>
      <c r="C60" s="273"/>
      <c r="D60" s="341">
        <v>30</v>
      </c>
      <c r="E60" s="341">
        <v>120</v>
      </c>
      <c r="F60" s="280"/>
    </row>
    <row r="61" spans="1:6" ht="26.25">
      <c r="A61" s="788"/>
      <c r="B61" s="281"/>
      <c r="C61" s="273" t="s">
        <v>197</v>
      </c>
      <c r="D61" s="273"/>
      <c r="E61" s="789" t="s">
        <v>198</v>
      </c>
      <c r="F61" s="790"/>
    </row>
    <row r="62" spans="1:6" ht="26.25">
      <c r="A62" s="788"/>
      <c r="B62" s="281"/>
      <c r="C62" s="273"/>
      <c r="D62" s="273"/>
      <c r="E62" s="280"/>
      <c r="F62" s="280"/>
    </row>
    <row r="63" spans="1:6" ht="26.25">
      <c r="A63" s="788"/>
      <c r="B63" s="281"/>
      <c r="C63" s="274"/>
      <c r="D63" s="274"/>
      <c r="E63" s="281"/>
      <c r="F63" s="280"/>
    </row>
    <row r="64" spans="1:6" ht="26.25">
      <c r="A64" s="788"/>
      <c r="B64" s="281"/>
      <c r="C64" s="275"/>
      <c r="D64" s="275"/>
      <c r="E64" s="281"/>
      <c r="F64" s="280"/>
    </row>
    <row r="65" spans="1:6" ht="26.25">
      <c r="A65" s="788"/>
      <c r="B65" s="281"/>
      <c r="C65" s="273"/>
      <c r="D65" s="273"/>
      <c r="E65" s="276"/>
      <c r="F65" s="277"/>
    </row>
    <row r="66" spans="1:6" ht="26.25">
      <c r="A66" s="788"/>
      <c r="B66" s="281"/>
      <c r="D66" s="278"/>
      <c r="E66" s="276"/>
      <c r="F66" s="277"/>
    </row>
    <row r="67" spans="1:6" ht="26.25">
      <c r="A67" s="788"/>
      <c r="B67" s="281"/>
      <c r="C67" s="273"/>
      <c r="D67" s="273"/>
      <c r="E67" s="281"/>
      <c r="F67" s="280"/>
    </row>
    <row r="68" spans="1:6" ht="26.25">
      <c r="A68" s="788"/>
      <c r="B68" s="281"/>
      <c r="C68" s="279"/>
      <c r="D68" s="279"/>
      <c r="E68" s="281"/>
      <c r="F68" s="280"/>
    </row>
  </sheetData>
  <sheetProtection/>
  <mergeCells count="50">
    <mergeCell ref="E6:E7"/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  <mergeCell ref="A18:F18"/>
    <mergeCell ref="A19:A38"/>
    <mergeCell ref="B23:B25"/>
    <mergeCell ref="D23:D25"/>
    <mergeCell ref="E23:E25"/>
    <mergeCell ref="F23:F25"/>
    <mergeCell ref="B26:B28"/>
    <mergeCell ref="D26:D28"/>
    <mergeCell ref="E26:E28"/>
    <mergeCell ref="F26:F28"/>
    <mergeCell ref="B29:B31"/>
    <mergeCell ref="D29:D31"/>
    <mergeCell ref="E29:E31"/>
    <mergeCell ref="F29:F31"/>
    <mergeCell ref="B32:B34"/>
    <mergeCell ref="D32:D34"/>
    <mergeCell ref="E32:E34"/>
    <mergeCell ref="F32:F34"/>
    <mergeCell ref="B35:B37"/>
    <mergeCell ref="D35:D37"/>
    <mergeCell ref="E35:E37"/>
    <mergeCell ref="F35:F37"/>
    <mergeCell ref="C39:F39"/>
    <mergeCell ref="A40:F40"/>
    <mergeCell ref="A41:A53"/>
    <mergeCell ref="B47:B49"/>
    <mergeCell ref="D47:D49"/>
    <mergeCell ref="E47:E49"/>
    <mergeCell ref="F47:F49"/>
    <mergeCell ref="B50:B52"/>
    <mergeCell ref="D50:D52"/>
    <mergeCell ref="E50:E52"/>
    <mergeCell ref="F50:F52"/>
    <mergeCell ref="A54:F54"/>
    <mergeCell ref="A55:A57"/>
    <mergeCell ref="B58:F58"/>
    <mergeCell ref="A59:C59"/>
    <mergeCell ref="A60:A68"/>
    <mergeCell ref="E61:F61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2020-06-01T10:49:42Z</cp:lastPrinted>
  <dcterms:created xsi:type="dcterms:W3CDTF">2020-01-20T12:14:55Z</dcterms:created>
  <dcterms:modified xsi:type="dcterms:W3CDTF">2020-06-02T11:22:26Z</dcterms:modified>
  <cp:category/>
  <cp:version/>
  <cp:contentType/>
  <cp:contentStatus/>
</cp:coreProperties>
</file>